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500" activeTab="1"/>
  </bookViews>
  <sheets>
    <sheet name="Vessels Particulars1 " sheetId="66" r:id="rId1"/>
    <sheet name="2026.06(日韩) " sheetId="416" r:id="rId2"/>
    <sheet name="2026.06(东南亚)" sheetId="423" r:id="rId3"/>
    <sheet name="2026.05(东南亚)" sheetId="407" r:id="rId4"/>
    <sheet name="2026.05(日韩) " sheetId="422" r:id="rId5"/>
    <sheet name="2026.04(日韩) " sheetId="421" r:id="rId6"/>
    <sheet name="2026.04(东南亚)" sheetId="420" r:id="rId7"/>
    <sheet name="2026.03(日韩)" sheetId="418" r:id="rId8"/>
    <sheet name="2026.03(东南亚)" sheetId="419" r:id="rId9"/>
    <sheet name="2026.02(东南亚) " sheetId="417" r:id="rId10"/>
    <sheet name="2026.02(日韩) " sheetId="413" r:id="rId11"/>
    <sheet name="2026.01(东南亚)" sheetId="415" r:id="rId12"/>
    <sheet name="2026.01(日韩) " sheetId="4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<sst xmlns="http://schemas.openxmlformats.org/spreadsheetml/2006/main" count="4768" uniqueCount="697">
  <si>
    <t>SITC CONTAINER LINES (TIANJIN) CO., LTD.</t>
  </si>
  <si>
    <t>Vessels Particulars</t>
  </si>
  <si>
    <t>SITC Operating Vessels</t>
  </si>
  <si>
    <t>Vessel Name</t>
  </si>
  <si>
    <t>Flag</t>
  </si>
  <si>
    <t>Built</t>
  </si>
  <si>
    <t>CALL SIGN</t>
  </si>
  <si>
    <t>IMO</t>
  </si>
  <si>
    <t>English</t>
  </si>
  <si>
    <t>Chinese</t>
  </si>
  <si>
    <t>SITC ZHAOMING</t>
  </si>
  <si>
    <t>海丰昭明</t>
  </si>
  <si>
    <t>HONGKONG</t>
  </si>
  <si>
    <t>VRUV4</t>
  </si>
  <si>
    <t>SITC CHENMING</t>
  </si>
  <si>
    <t>海丰宸明</t>
  </si>
  <si>
    <t>VRUV5</t>
  </si>
  <si>
    <t>SITC SINGAPORE</t>
  </si>
  <si>
    <t>海丰新加坡</t>
  </si>
  <si>
    <t>VRTL7</t>
  </si>
  <si>
    <t>SITC QIUMING</t>
  </si>
  <si>
    <t>海丰秋明</t>
  </si>
  <si>
    <t>VRUV3</t>
  </si>
  <si>
    <t>SITC PORT KLANG</t>
  </si>
  <si>
    <t>海丰巴生</t>
  </si>
  <si>
    <t>VRTL5</t>
  </si>
  <si>
    <t>SITC SHEKOU</t>
  </si>
  <si>
    <t>海丰蛇口</t>
  </si>
  <si>
    <t>VRTD3</t>
  </si>
  <si>
    <t>SITC MACAO</t>
  </si>
  <si>
    <t>海丰澳门</t>
  </si>
  <si>
    <t>VROF9</t>
  </si>
  <si>
    <t>HF LUCKY</t>
  </si>
  <si>
    <t>海丰联祥</t>
  </si>
  <si>
    <t>PANAMA</t>
  </si>
  <si>
    <t>HPMT</t>
  </si>
  <si>
    <t>SITC KANTO</t>
  </si>
  <si>
    <t>海丰关东</t>
  </si>
  <si>
    <t>VROR6</t>
  </si>
  <si>
    <t>SITC ZHEJIANG</t>
  </si>
  <si>
    <t>海丰浙江</t>
  </si>
  <si>
    <t>VRNQ8</t>
  </si>
  <si>
    <t>CALA PINGUINO</t>
  </si>
  <si>
    <t>海丰卡拉</t>
  </si>
  <si>
    <t>LR</t>
  </si>
  <si>
    <t>2007</t>
  </si>
  <si>
    <t>D5MP4</t>
  </si>
  <si>
    <t>9377705</t>
  </si>
  <si>
    <t>SITC KEELUNG</t>
  </si>
  <si>
    <t>海丰基隆</t>
  </si>
  <si>
    <t>2015</t>
  </si>
  <si>
    <t>VROH6</t>
  </si>
  <si>
    <t>9712761</t>
  </si>
  <si>
    <t>SITC CAGAYAN</t>
  </si>
  <si>
    <t>海丰卡加延</t>
  </si>
  <si>
    <t>HK</t>
  </si>
  <si>
    <t>VRTC5</t>
  </si>
  <si>
    <t>SITC MAKASSAR</t>
  </si>
  <si>
    <t>海丰马卡萨</t>
  </si>
  <si>
    <t>VRTC6</t>
  </si>
  <si>
    <t>SITC BATANGAS</t>
  </si>
  <si>
    <t>海丰八打雁</t>
  </si>
  <si>
    <t>VRSV3</t>
  </si>
  <si>
    <t>SITC CEBU</t>
  </si>
  <si>
    <t>海丰宿务</t>
  </si>
  <si>
    <t>VRSV2</t>
  </si>
  <si>
    <t>HF FORTUNE</t>
  </si>
  <si>
    <t>海丰联发</t>
  </si>
  <si>
    <t>3FIE3</t>
  </si>
  <si>
    <t>BAHAMIAN EXPRESS</t>
  </si>
  <si>
    <t>海丰巴哈马</t>
  </si>
  <si>
    <t>GIBRALTAR</t>
  </si>
  <si>
    <t>ZDJP4</t>
  </si>
  <si>
    <t>SITC HAINAN</t>
  </si>
  <si>
    <t>海丰海南</t>
  </si>
  <si>
    <t>VROF7</t>
  </si>
  <si>
    <t>SITC TOYOHASHI</t>
  </si>
  <si>
    <t>海丰丰桥</t>
  </si>
  <si>
    <t>VRSB9</t>
  </si>
  <si>
    <t>SITC TOKUYAMA</t>
  </si>
  <si>
    <t>海丰德山</t>
  </si>
  <si>
    <t>VRSC2</t>
  </si>
  <si>
    <t>SITC SHENZHEN</t>
  </si>
  <si>
    <t>海丰深圳</t>
  </si>
  <si>
    <t>VRKS7</t>
  </si>
  <si>
    <t>SITC HOCHIMINH</t>
  </si>
  <si>
    <t>海丰胡志明</t>
  </si>
  <si>
    <t>VRLI3</t>
  </si>
  <si>
    <t>SITC KWANGYANG</t>
  </si>
  <si>
    <t>海丰光阳</t>
  </si>
  <si>
    <t>VRJQ9</t>
  </si>
  <si>
    <t>SITC QINZHOU</t>
  </si>
  <si>
    <t>海丰钦州</t>
  </si>
  <si>
    <t>VRQZ4</t>
  </si>
  <si>
    <t>SITC FANGCHENG</t>
  </si>
  <si>
    <t>海丰防城</t>
  </si>
  <si>
    <t>VRLG3</t>
  </si>
  <si>
    <t>MARCONNECTICUT</t>
  </si>
  <si>
    <t>海丰联康</t>
  </si>
  <si>
    <t>ANTIGUA&amp;BARBUDA</t>
  </si>
  <si>
    <t>V2CO6</t>
  </si>
  <si>
    <t>SITC OSAKA</t>
  </si>
  <si>
    <t>海丰大阪</t>
  </si>
  <si>
    <t>VRLD6</t>
  </si>
  <si>
    <t>SITC YOKKAICHI</t>
  </si>
  <si>
    <t>海丰四日市</t>
  </si>
  <si>
    <t>VRLI6</t>
  </si>
  <si>
    <t>AVRA C</t>
  </si>
  <si>
    <t>海丰艾沃</t>
  </si>
  <si>
    <t>LIBERIA</t>
  </si>
  <si>
    <t>A8QY2</t>
  </si>
  <si>
    <t>SITC TOKYO</t>
  </si>
  <si>
    <t>海丰东京</t>
  </si>
  <si>
    <t>HONH</t>
  </si>
  <si>
    <t>SITC FUJIAN</t>
  </si>
  <si>
    <t>海丰福建</t>
  </si>
  <si>
    <t>VRNQ5</t>
  </si>
  <si>
    <t>SITC SHANDONG</t>
  </si>
  <si>
    <t>海丰山东</t>
  </si>
  <si>
    <t>VRNQ7</t>
  </si>
  <si>
    <t>HARRIER</t>
  </si>
  <si>
    <t>海丰联翔</t>
  </si>
  <si>
    <t>BAHAMAS</t>
  </si>
  <si>
    <t>C6WS6</t>
  </si>
  <si>
    <t>SITC SHIMIZU</t>
  </si>
  <si>
    <t>海丰清水</t>
  </si>
  <si>
    <t>VRLG2</t>
  </si>
  <si>
    <t>SITC MANILA</t>
  </si>
  <si>
    <t>海丰马尼拉</t>
  </si>
  <si>
    <t>VRMT4</t>
  </si>
  <si>
    <t>SITC BUSAN</t>
  </si>
  <si>
    <t>海丰釜山</t>
  </si>
  <si>
    <t>VRLQ7</t>
  </si>
  <si>
    <t>SITC QINGDAO</t>
  </si>
  <si>
    <t>海丰青岛</t>
  </si>
  <si>
    <t>VRLI4</t>
  </si>
  <si>
    <t>SITC MOJI</t>
  </si>
  <si>
    <t>海丰门司</t>
  </si>
  <si>
    <t>VRKS5</t>
  </si>
  <si>
    <t>SITC YANTAI</t>
  </si>
  <si>
    <t>海丰烟台</t>
  </si>
  <si>
    <t>HONG KONG</t>
  </si>
  <si>
    <t>VRLI5</t>
  </si>
  <si>
    <t>DIGNITY C</t>
  </si>
  <si>
    <t>海丰尊严</t>
  </si>
  <si>
    <t>D5BV4</t>
  </si>
  <si>
    <t>SITC WEIHAI</t>
  </si>
  <si>
    <t>海丰威海</t>
  </si>
  <si>
    <t>VRPU2</t>
  </si>
  <si>
    <t>ULTIMA</t>
  </si>
  <si>
    <t>海丰奥特</t>
  </si>
  <si>
    <t>C6AV9</t>
  </si>
  <si>
    <t>KARIN RAMBOW</t>
  </si>
  <si>
    <t>海丰卡琳</t>
  </si>
  <si>
    <t>V2BJ5</t>
  </si>
  <si>
    <t>SEVILLIA</t>
  </si>
  <si>
    <t>海丰塞维利亚</t>
  </si>
  <si>
    <t>A8OO9</t>
  </si>
  <si>
    <t>NAWATA BHUM</t>
  </si>
  <si>
    <t>海丰纳瓦特</t>
  </si>
  <si>
    <t>SINGAPORE</t>
  </si>
  <si>
    <t>S6BK9</t>
  </si>
  <si>
    <t>SITC BANGKOK</t>
  </si>
  <si>
    <t>海丰曼谷</t>
  </si>
  <si>
    <t>VRMI3</t>
  </si>
  <si>
    <t>SITC HEBEI</t>
  </si>
  <si>
    <t>海丰河北</t>
  </si>
  <si>
    <t>VROF4</t>
  </si>
  <si>
    <t>ELLEN S</t>
  </si>
  <si>
    <t>海丰艾伦</t>
  </si>
  <si>
    <t>V2CL4</t>
  </si>
  <si>
    <t>SITC LIANYUNGANG</t>
  </si>
  <si>
    <t>海丰连云港</t>
  </si>
  <si>
    <t>VRKS6</t>
  </si>
  <si>
    <t>SITC DALIAN</t>
  </si>
  <si>
    <t>海丰大连</t>
  </si>
  <si>
    <t>VRLI2</t>
  </si>
  <si>
    <t>SHIPPAN ISLAND</t>
  </si>
  <si>
    <t>海丰联祺</t>
  </si>
  <si>
    <t>MARSHALL ISLANDS</t>
  </si>
  <si>
    <t>V7UX7</t>
  </si>
  <si>
    <t>RESOLUTION</t>
  </si>
  <si>
    <t>海丰泽仁</t>
  </si>
  <si>
    <t>C6QO7</t>
  </si>
  <si>
    <t>HAI FENG LIAN XING</t>
  </si>
  <si>
    <t>海丰联兴</t>
  </si>
  <si>
    <t>CHINA</t>
  </si>
  <si>
    <t>BCIP</t>
  </si>
  <si>
    <t>SITC GUANGXI</t>
  </si>
  <si>
    <t>海丰广西</t>
  </si>
  <si>
    <t>VROF6</t>
  </si>
  <si>
    <t>SITC TIANJIN</t>
  </si>
  <si>
    <t>海丰天津</t>
  </si>
  <si>
    <t>3EGN</t>
  </si>
  <si>
    <t>SITC XIAMEN</t>
  </si>
  <si>
    <t>海丰厦门</t>
  </si>
  <si>
    <t>3ELU</t>
  </si>
  <si>
    <t>E.R. HOBART</t>
  </si>
  <si>
    <t>海丰哈伯特</t>
  </si>
  <si>
    <t>V2BH9</t>
  </si>
  <si>
    <t>SITC LIAONING</t>
  </si>
  <si>
    <t>海丰辽宁</t>
  </si>
  <si>
    <t>VRNQ9</t>
  </si>
  <si>
    <t>HS MASTER</t>
  </si>
  <si>
    <t>海丰马斯特</t>
  </si>
  <si>
    <t>D5FV5</t>
  </si>
  <si>
    <t>HYUNDAI HARMONY</t>
  </si>
  <si>
    <t>海丰联融</t>
  </si>
  <si>
    <t>HOLC</t>
  </si>
  <si>
    <t>SITC PYEONGTAEK</t>
  </si>
  <si>
    <t>海丰平泽</t>
  </si>
  <si>
    <t>VROJ9</t>
  </si>
  <si>
    <t>SITC SHANGHAI</t>
  </si>
  <si>
    <t>海丰上海</t>
  </si>
  <si>
    <t>HOHZ</t>
  </si>
  <si>
    <t>FPMC CONTAINER 7</t>
  </si>
  <si>
    <t>海丰联琪</t>
  </si>
  <si>
    <t>A8LP8</t>
  </si>
  <si>
    <t>HYPERION</t>
  </si>
  <si>
    <t>海丰联熠</t>
  </si>
  <si>
    <t>C6WS5</t>
  </si>
  <si>
    <t>SITC NAGOYA</t>
  </si>
  <si>
    <t>海丰名古屋</t>
  </si>
  <si>
    <t>3EGD6</t>
  </si>
  <si>
    <t>TRINITY</t>
  </si>
  <si>
    <t>海丰联祝</t>
  </si>
  <si>
    <t>C6WB6</t>
  </si>
  <si>
    <t>FPMC CONTAINER 9</t>
  </si>
  <si>
    <t>海丰联朔</t>
  </si>
  <si>
    <t>VRFN7</t>
  </si>
  <si>
    <t>FPMC CONTAINER 10</t>
  </si>
  <si>
    <t>海丰联明</t>
  </si>
  <si>
    <t>VRFL9</t>
  </si>
  <si>
    <t>HALCYON</t>
  </si>
  <si>
    <t>海丰联福</t>
  </si>
  <si>
    <t>C6WB4</t>
  </si>
  <si>
    <t>VRGF9</t>
  </si>
  <si>
    <t>FORMOSA CONTAINER NO.4</t>
  </si>
  <si>
    <t>海丰联茂</t>
  </si>
  <si>
    <t>A8LI8</t>
  </si>
  <si>
    <t>HAI FENG LIAN JIE</t>
  </si>
  <si>
    <t>海丰联捷</t>
  </si>
  <si>
    <t>BCVA</t>
  </si>
  <si>
    <t>SITC YOKOHAMA</t>
  </si>
  <si>
    <t>海丰横滨</t>
  </si>
  <si>
    <t>H8YB</t>
  </si>
  <si>
    <t>OPTIMA</t>
  </si>
  <si>
    <t>海丰欧普</t>
  </si>
  <si>
    <t>C6YY8</t>
  </si>
  <si>
    <t>OKEE ALBA</t>
  </si>
  <si>
    <t>海丰阿尔芭</t>
  </si>
  <si>
    <t>A8DT8</t>
  </si>
  <si>
    <t>SITC HONGKONG</t>
  </si>
  <si>
    <t>海丰香港</t>
  </si>
  <si>
    <t>3EKM7</t>
  </si>
  <si>
    <t>CONSIGNIA</t>
  </si>
  <si>
    <t>海丰康宁</t>
  </si>
  <si>
    <t>马绍尔群岛</t>
  </si>
  <si>
    <t>V7A4976</t>
  </si>
  <si>
    <t>SITC SHUNHE</t>
  </si>
  <si>
    <t>海丰顺和</t>
  </si>
  <si>
    <t>中国香港</t>
  </si>
  <si>
    <t xml:space="preserve"> VRVF2</t>
  </si>
  <si>
    <t>SITC SUBIC</t>
  </si>
  <si>
    <t>海丰苏比克</t>
  </si>
  <si>
    <t>VRSC4</t>
  </si>
  <si>
    <t>SITC YIHE</t>
  </si>
  <si>
    <t>海丰义和</t>
  </si>
  <si>
    <t>VRVD7</t>
  </si>
  <si>
    <t>SITC XINCHENG</t>
  </si>
  <si>
    <t>海丰信诚</t>
  </si>
  <si>
    <t>VRUP4</t>
  </si>
  <si>
    <t>SITC MINGCHENG</t>
  </si>
  <si>
    <t>海丰明诚</t>
  </si>
  <si>
    <t>VRUP5</t>
  </si>
  <si>
    <t>SITC RUIMING</t>
  </si>
  <si>
    <t>海丰睿明</t>
  </si>
  <si>
    <t>VRVE4</t>
  </si>
  <si>
    <t>SITC CHUNMING</t>
  </si>
  <si>
    <t>海丰春明</t>
  </si>
  <si>
    <t xml:space="preserve"> VRUU9</t>
  </si>
  <si>
    <t>SITC LIDE</t>
  </si>
  <si>
    <t>海丰礼德</t>
  </si>
  <si>
    <t>VRUR6</t>
  </si>
  <si>
    <t>SITC HUIMING</t>
  </si>
  <si>
    <t>海丰慧明</t>
  </si>
  <si>
    <t xml:space="preserve"> VRVE2</t>
  </si>
  <si>
    <t>SITC NANSHA</t>
  </si>
  <si>
    <t>海丰南沙</t>
  </si>
  <si>
    <t>VRTD2</t>
  </si>
  <si>
    <t>SITC CHANGMING</t>
  </si>
  <si>
    <t>海丰昌明</t>
  </si>
  <si>
    <t>VRVD8</t>
  </si>
  <si>
    <t>SITC SHENGMING</t>
  </si>
  <si>
    <t>海丰盛明</t>
  </si>
  <si>
    <t>VRVE3</t>
  </si>
  <si>
    <t>SITC YUANMING</t>
  </si>
  <si>
    <t>海丰元明</t>
  </si>
  <si>
    <t>VRUV8</t>
  </si>
  <si>
    <t>Sinotrans Operating Vessels</t>
  </si>
  <si>
    <t>ZHONG WAI YUN NING BO</t>
  </si>
  <si>
    <t>中外运宁波</t>
  </si>
  <si>
    <t>2008</t>
  </si>
  <si>
    <t>BOAK2</t>
  </si>
  <si>
    <t>9367956</t>
  </si>
  <si>
    <t>ISARA BHUM</t>
  </si>
  <si>
    <t>中外运神户</t>
  </si>
  <si>
    <t>9VLP4</t>
  </si>
  <si>
    <t>9460071</t>
  </si>
  <si>
    <t>SINOTRANS BEIJING</t>
  </si>
  <si>
    <t>中外运北京</t>
  </si>
  <si>
    <t>VRDL9</t>
  </si>
  <si>
    <t>SINOTRANS NAGOYA</t>
  </si>
  <si>
    <t>中外运名古屋</t>
  </si>
  <si>
    <t>C6UJ4</t>
  </si>
  <si>
    <t>K-WATER</t>
  </si>
  <si>
    <t>中外运门司</t>
  </si>
  <si>
    <t>V2CN6</t>
  </si>
  <si>
    <t>SINOTRANS XIAMEN</t>
  </si>
  <si>
    <t>中外运厦门</t>
  </si>
  <si>
    <t>VRDM4</t>
  </si>
  <si>
    <t>DONG FANG QIANG</t>
  </si>
  <si>
    <t>东方强</t>
  </si>
  <si>
    <t>BVUK</t>
  </si>
  <si>
    <t>9122538</t>
  </si>
  <si>
    <t>WAN HAI 235</t>
  </si>
  <si>
    <t>民春</t>
  </si>
  <si>
    <t>TW</t>
  </si>
  <si>
    <t>BLBP</t>
  </si>
  <si>
    <t>9208186</t>
  </si>
  <si>
    <t>Sinokor Operating Vessels</t>
  </si>
  <si>
    <t>ORIENTAL CARRIER</t>
  </si>
  <si>
    <t>长锦东方</t>
  </si>
  <si>
    <t>GSL Operating Vessels</t>
  </si>
  <si>
    <t>PHILIPPINE STAR</t>
  </si>
  <si>
    <t>菲律宾之星</t>
  </si>
  <si>
    <t>MALTA</t>
  </si>
  <si>
    <t>QINGDAO STAR</t>
  </si>
  <si>
    <t>青岛之星</t>
  </si>
  <si>
    <t>RCL Operating Vessels</t>
  </si>
  <si>
    <t>GANTA BHUM</t>
  </si>
  <si>
    <t>宏财</t>
  </si>
  <si>
    <t>Hyundai Operating Vessels</t>
  </si>
  <si>
    <t>HYUNDAI ADVANCE</t>
  </si>
  <si>
    <t>现代促进</t>
  </si>
  <si>
    <t>1997</t>
  </si>
  <si>
    <t>3FTS7</t>
  </si>
  <si>
    <t>9149859</t>
  </si>
  <si>
    <t>HYUNDAI BRIDGE</t>
  </si>
  <si>
    <t>现代博睿</t>
  </si>
  <si>
    <t>1998</t>
  </si>
  <si>
    <t>3FGT8</t>
  </si>
  <si>
    <t>9158587</t>
  </si>
  <si>
    <t>HYUNDAI HIGHWAY</t>
  </si>
  <si>
    <t>现代高速</t>
  </si>
  <si>
    <t>3FGU8</t>
  </si>
  <si>
    <t>9158575</t>
  </si>
  <si>
    <t>HYUNDAI FUTURE</t>
  </si>
  <si>
    <t>现代未来</t>
  </si>
  <si>
    <t>3FSC7</t>
  </si>
  <si>
    <t>9149847</t>
  </si>
  <si>
    <t>HYUNDAI PROGRESS</t>
  </si>
  <si>
    <t>现代发展</t>
  </si>
  <si>
    <t>3FDV8</t>
  </si>
  <si>
    <t>9158563</t>
  </si>
  <si>
    <t>HEUNG-A GREEN</t>
  </si>
  <si>
    <t>长锦格林</t>
  </si>
  <si>
    <t>MT</t>
  </si>
  <si>
    <t>9HOS9</t>
  </si>
  <si>
    <t>9309150</t>
  </si>
  <si>
    <t>ISOBEL</t>
  </si>
  <si>
    <t>长锦顺航</t>
  </si>
  <si>
    <t>MH</t>
  </si>
  <si>
    <t>V7UX8</t>
  </si>
  <si>
    <t>9455909</t>
  </si>
  <si>
    <r>
      <rPr>
        <sz val="24"/>
        <color theme="1"/>
        <rFont val="Arial Narrow"/>
        <charset val="134"/>
      </rPr>
      <t xml:space="preserve">         </t>
    </r>
    <r>
      <rPr>
        <sz val="24"/>
        <color indexed="8"/>
        <rFont val="华文新魏"/>
        <charset val="134"/>
      </rPr>
      <t>上海新海丰集装箱运输有限公司天津分公司</t>
    </r>
  </si>
  <si>
    <t>SITC CONTAINER LINES(SHANGHAI)CO. LTD.TIANJIN BRANCH</t>
  </si>
  <si>
    <t>2026-06 OUTBOUND SAILING SCHEDULE</t>
  </si>
  <si>
    <r>
      <rPr>
        <b/>
        <sz val="16"/>
        <color theme="1"/>
        <rFont val="宋体"/>
        <charset val="134"/>
      </rPr>
      <t>天津直航船舶船期表</t>
    </r>
    <r>
      <rPr>
        <b/>
        <sz val="16"/>
        <color theme="1"/>
        <rFont val="Arial Narrow"/>
        <charset val="134"/>
      </rPr>
      <t xml:space="preserve">   </t>
    </r>
  </si>
  <si>
    <t>一.天津 -日本航线  TIANJIN --JAPAN SERVICE</t>
  </si>
  <si>
    <r>
      <rPr>
        <b/>
        <sz val="12"/>
        <color rgb="FFFF0000"/>
        <rFont val="微软雅黑"/>
        <charset val="134"/>
      </rPr>
      <t>海丰天津公司客户投诉电话：</t>
    </r>
    <r>
      <rPr>
        <sz val="12"/>
        <rFont val="微软雅黑"/>
        <charset val="134"/>
      </rPr>
      <t xml:space="preserve">   </t>
    </r>
  </si>
  <si>
    <t xml:space="preserve">出口操作部:022-24125391/13902131510    </t>
  </si>
  <si>
    <t xml:space="preserve">进口箱管部:022-25702066-811/13920251597                                     </t>
  </si>
  <si>
    <t>市场客服部:日韩 022-24109716/13302180839  东南亚:022-24109964/13820019466  菲律宾：022-23125073/18630328127</t>
  </si>
  <si>
    <r>
      <rPr>
        <b/>
        <sz val="18"/>
        <color theme="1"/>
        <rFont val="微软雅黑"/>
        <charset val="134"/>
      </rPr>
      <t>1.</t>
    </r>
    <r>
      <rPr>
        <b/>
        <sz val="18"/>
        <color rgb="FF000000"/>
        <rFont val="微软雅黑"/>
        <charset val="134"/>
      </rPr>
      <t>天津-关东航线(2班/周）</t>
    </r>
  </si>
  <si>
    <t>周二关东航线：Tianjin-Osaka-Sakaisenboku-Kobe-Shimizu-Nagoya Service(PBT3)</t>
  </si>
  <si>
    <t>船名 VESSEL</t>
  </si>
  <si>
    <t>航次 VOY</t>
  </si>
  <si>
    <t>预计开航日(ETD)</t>
  </si>
  <si>
    <t xml:space="preserve">             预计到港日（ETA）</t>
  </si>
  <si>
    <t>天津TIANJIN</t>
  </si>
  <si>
    <r>
      <rPr>
        <sz val="8"/>
        <color indexed="8"/>
        <rFont val="微软雅黑"/>
        <charset val="134"/>
      </rPr>
      <t>大阪 OSAKA</t>
    </r>
  </si>
  <si>
    <t>堺泉北 SAKAISENBOKU</t>
  </si>
  <si>
    <r>
      <rPr>
        <sz val="9"/>
        <color indexed="8"/>
        <rFont val="微软雅黑"/>
        <charset val="134"/>
      </rPr>
      <t>神户 KOBE</t>
    </r>
  </si>
  <si>
    <t>清水SHIMIZU</t>
  </si>
  <si>
    <t>名古屋NAGOYA</t>
  </si>
  <si>
    <t>Tue(星期二）</t>
  </si>
  <si>
    <r>
      <rPr>
        <sz val="9"/>
        <color theme="1"/>
        <rFont val="微软雅黑"/>
        <charset val="134"/>
      </rPr>
      <t>Mon (</t>
    </r>
    <r>
      <rPr>
        <sz val="9"/>
        <color indexed="8"/>
        <rFont val="微软雅黑"/>
        <charset val="134"/>
      </rPr>
      <t>星期一)</t>
    </r>
  </si>
  <si>
    <r>
      <rPr>
        <sz val="9"/>
        <color theme="1"/>
        <rFont val="微软雅黑"/>
        <charset val="134"/>
      </rPr>
      <t>Tue(</t>
    </r>
    <r>
      <rPr>
        <sz val="9"/>
        <color indexed="8"/>
        <rFont val="微软雅黑"/>
        <charset val="134"/>
      </rPr>
      <t>星期二)</t>
    </r>
  </si>
  <si>
    <r>
      <rPr>
        <sz val="9"/>
        <color theme="1"/>
        <rFont val="微软雅黑"/>
        <charset val="134"/>
      </rPr>
      <t>Wed(</t>
    </r>
    <r>
      <rPr>
        <sz val="9"/>
        <color indexed="8"/>
        <rFont val="微软雅黑"/>
        <charset val="134"/>
      </rPr>
      <t>星期三)</t>
    </r>
  </si>
  <si>
    <r>
      <rPr>
        <sz val="9"/>
        <color theme="1"/>
        <rFont val="微软雅黑"/>
        <charset val="134"/>
      </rPr>
      <t>Thu(</t>
    </r>
    <r>
      <rPr>
        <sz val="9"/>
        <color indexed="8"/>
        <rFont val="微软雅黑"/>
        <charset val="134"/>
      </rPr>
      <t>星期四)</t>
    </r>
  </si>
  <si>
    <t>Berth port: 天津港第四港埠有限公司  预计集港时间: 每周日16:00-周一08:00</t>
  </si>
  <si>
    <r>
      <rPr>
        <sz val="9"/>
        <color theme="1"/>
        <rFont val="微软雅黑"/>
        <charset val="134"/>
      </rPr>
      <t>PIC: Mr Li Yi</t>
    </r>
    <r>
      <rPr>
        <sz val="9"/>
        <color indexed="8"/>
        <rFont val="微软雅黑"/>
        <charset val="134"/>
      </rPr>
      <t>（李毅） Tel:0086-22-24109788-8004 EMAIL:liyi@sitc.com</t>
    </r>
  </si>
  <si>
    <t>周五关东航线：TianJin-Tokyo-Yokohama-Nagoya Service (PBT2)</t>
  </si>
  <si>
    <t>预计到港日（ETA）</t>
  </si>
  <si>
    <t>东京 TOKYO</t>
  </si>
  <si>
    <t>横滨 YOKOHAMA</t>
  </si>
  <si>
    <t>名古屋 NAGOYA</t>
  </si>
  <si>
    <r>
      <rPr>
        <sz val="9"/>
        <color theme="1"/>
        <rFont val="微软雅黑"/>
        <charset val="134"/>
      </rPr>
      <t>Fri(</t>
    </r>
    <r>
      <rPr>
        <sz val="9"/>
        <color indexed="8"/>
        <rFont val="微软雅黑"/>
        <charset val="134"/>
      </rPr>
      <t>星期五)</t>
    </r>
  </si>
  <si>
    <t>Berth port:天津港第四港埠有限公司  预计集港时间: 每周三16:00--周四08:00</t>
  </si>
  <si>
    <r>
      <rPr>
        <sz val="9"/>
        <color theme="1"/>
        <rFont val="微软雅黑"/>
        <charset val="134"/>
      </rPr>
      <t>PIC: Ms He Jia</t>
    </r>
    <r>
      <rPr>
        <sz val="9"/>
        <color indexed="8"/>
        <rFont val="微软雅黑"/>
        <charset val="134"/>
      </rPr>
      <t>（何佳） Tel:0086-22-24109788-8010 EMAIL:hejia@sitc.com</t>
    </r>
  </si>
  <si>
    <t>周六关东航线：TianJin-Nagoya-Yokkaichi-Tokyo-Yokohama-Kawasaki Service(PBT1)</t>
  </si>
  <si>
    <t>四日市 YOKKAICHI</t>
  </si>
  <si>
    <t xml:space="preserve">东京 TOKYO </t>
  </si>
  <si>
    <r>
      <rPr>
        <sz val="9"/>
        <color theme="1"/>
        <rFont val="微软雅黑"/>
        <charset val="134"/>
      </rPr>
      <t>Sat (</t>
    </r>
    <r>
      <rPr>
        <sz val="9"/>
        <color indexed="8"/>
        <rFont val="微软雅黑"/>
        <charset val="134"/>
      </rPr>
      <t>星期六)</t>
    </r>
  </si>
  <si>
    <r>
      <rPr>
        <sz val="9"/>
        <color theme="1"/>
        <rFont val="微软雅黑"/>
        <charset val="134"/>
      </rPr>
      <t>Wed (</t>
    </r>
    <r>
      <rPr>
        <sz val="9"/>
        <color indexed="8"/>
        <rFont val="微软雅黑"/>
        <charset val="134"/>
      </rPr>
      <t>星期三)</t>
    </r>
  </si>
  <si>
    <t>SITC PINGHE</t>
  </si>
  <si>
    <t>海丰平和</t>
  </si>
  <si>
    <t>Berth port: 天津港第四港埠有限公司 预计集港时间: 周四16:00-周五08:00</t>
  </si>
  <si>
    <t>PIC: Ms He Jia（何佳） Tel:0086-22-24109788-8010 EMAIL:hejia@sitc.com</t>
  </si>
  <si>
    <r>
      <rPr>
        <b/>
        <sz val="18"/>
        <color theme="1"/>
        <rFont val="微软雅黑"/>
        <charset val="134"/>
      </rPr>
      <t>2.</t>
    </r>
    <r>
      <rPr>
        <b/>
        <sz val="18"/>
        <color indexed="8"/>
        <rFont val="微软雅黑"/>
        <charset val="134"/>
      </rPr>
      <t>天津-关西航线(1班/周）</t>
    </r>
  </si>
  <si>
    <r>
      <rPr>
        <b/>
        <sz val="10"/>
        <color theme="1"/>
        <rFont val="微软雅黑"/>
        <charset val="134"/>
      </rPr>
      <t xml:space="preserve">  </t>
    </r>
    <r>
      <rPr>
        <b/>
        <sz val="10"/>
        <color indexed="8"/>
        <rFont val="微软雅黑"/>
        <charset val="134"/>
      </rPr>
      <t>周六关西航线:Tianjin-Osaka-Kobe Service(TYS)</t>
    </r>
  </si>
  <si>
    <r>
      <rPr>
        <sz val="9"/>
        <color indexed="8"/>
        <rFont val="微软雅黑"/>
        <charset val="134"/>
      </rPr>
      <t>大阪 OSAKA</t>
    </r>
  </si>
  <si>
    <r>
      <rPr>
        <sz val="9"/>
        <color theme="1"/>
        <rFont val="微软雅黑"/>
        <charset val="134"/>
      </rPr>
      <t>Sat(</t>
    </r>
    <r>
      <rPr>
        <sz val="9"/>
        <color indexed="8"/>
        <rFont val="微软雅黑"/>
        <charset val="134"/>
      </rPr>
      <t>星期六)</t>
    </r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</si>
  <si>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每周四周20:00-周五04:00</t>
    </r>
  </si>
  <si>
    <r>
      <rPr>
        <b/>
        <sz val="10"/>
        <color theme="1"/>
        <rFont val="微软雅黑"/>
        <charset val="134"/>
      </rPr>
      <t xml:space="preserve">  </t>
    </r>
    <r>
      <rPr>
        <b/>
        <sz val="10"/>
        <color indexed="8"/>
        <rFont val="微软雅黑"/>
        <charset val="134"/>
      </rPr>
      <t xml:space="preserve">周六关西航线:Tianjin-Osaka-Kobe-Moji-Hongkong-Haiphong Service(CJV4)    (KANSAI)  </t>
    </r>
  </si>
  <si>
    <t>门司 MOJI</t>
  </si>
  <si>
    <t>香港HKHKG</t>
  </si>
  <si>
    <t>2124S</t>
  </si>
  <si>
    <t>CANCEL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</si>
  <si>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>预计集港时间: 周五8:00-周五16:00</t>
    </r>
  </si>
  <si>
    <r>
      <rPr>
        <sz val="9"/>
        <color theme="1"/>
        <rFont val="微软雅黑"/>
        <charset val="134"/>
      </rPr>
      <t>PIC: Mr Li Yi</t>
    </r>
    <r>
      <rPr>
        <sz val="9"/>
        <color indexed="8"/>
        <rFont val="微软雅黑"/>
        <charset val="134"/>
      </rPr>
      <t>（李毅） Tel:0086-22-24109788-8014 EMAIL:liyi@sitc.com</t>
    </r>
  </si>
  <si>
    <r>
      <rPr>
        <b/>
        <sz val="22"/>
        <color theme="1"/>
        <rFont val="微软雅黑"/>
        <charset val="134"/>
      </rPr>
      <t>3.</t>
    </r>
    <r>
      <rPr>
        <b/>
        <sz val="22"/>
        <color indexed="8"/>
        <rFont val="微软雅黑"/>
        <charset val="134"/>
      </rPr>
      <t>天津-九州航线(1班/周）</t>
    </r>
  </si>
  <si>
    <t>周六九州航线：Tianjin-Hakata-Moji Service(PBU)</t>
  </si>
  <si>
    <t>天津 TIANJIN</t>
  </si>
  <si>
    <t>博多 HAKATA</t>
  </si>
  <si>
    <r>
      <rPr>
        <sz val="9"/>
        <color theme="1"/>
        <rFont val="微软雅黑"/>
        <charset val="134"/>
      </rPr>
      <t>Sat(</t>
    </r>
    <r>
      <rPr>
        <sz val="9"/>
        <color indexed="8"/>
        <rFont val="微软雅黑"/>
        <charset val="134"/>
      </rPr>
      <t>星期六）</t>
    </r>
  </si>
  <si>
    <t>Tue(星期二)</t>
  </si>
  <si>
    <t>Wed(星期三)</t>
  </si>
  <si>
    <t>SINOTRANS OSAKA</t>
  </si>
  <si>
    <t>中外运大阪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</si>
  <si>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>预计集港时间: 每周四20:00--周五7:00</t>
    </r>
  </si>
  <si>
    <r>
      <rPr>
        <sz val="9"/>
        <color theme="1"/>
        <rFont val="微软雅黑"/>
        <charset val="134"/>
      </rPr>
      <t>PIC: Ms Zou Xiaoyan</t>
    </r>
    <r>
      <rPr>
        <sz val="9"/>
        <color indexed="8"/>
        <rFont val="微软雅黑"/>
        <charset val="134"/>
      </rPr>
      <t>（邹晓艳） Tel:0086-22-24109788-8009 EMAIL:zouxiaoyan@sitc.com</t>
    </r>
  </si>
  <si>
    <t>二.天津 -韩国航线  TIANJIN --KOREA SERVICE</t>
  </si>
  <si>
    <t>周三韩国航线：Tianjin-Pusan Service(PBT3)</t>
  </si>
  <si>
    <t>釜山 PUSAN</t>
  </si>
  <si>
    <t>SITC TAICANG</t>
  </si>
  <si>
    <t>海丰太仓</t>
  </si>
  <si>
    <t>SITC SENDAI</t>
  </si>
  <si>
    <t>海丰仙台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</si>
  <si>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每周日08:00-14:00</t>
    </r>
  </si>
  <si>
    <t xml:space="preserve">周日韩国航线：Tianjin-Pusan-Ulsan-Kwangyang Service (KXS1) </t>
  </si>
  <si>
    <t>蔚山 ULSAN</t>
  </si>
  <si>
    <t>光阳 KWANGYANG</t>
  </si>
  <si>
    <r>
      <rPr>
        <sz val="9"/>
        <color theme="1"/>
        <rFont val="微软雅黑"/>
        <charset val="134"/>
      </rPr>
      <t>Sun(</t>
    </r>
    <r>
      <rPr>
        <sz val="9"/>
        <color indexed="8"/>
        <rFont val="微软雅黑"/>
        <charset val="134"/>
      </rPr>
      <t>星期日)</t>
    </r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</si>
  <si>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每周五08:00-周五20:00</t>
    </r>
  </si>
  <si>
    <t>PIC: Mr Zhu Changan（朱昶安） Tel:0086-22-24109788-8008 EMAIL:changan@sitc.com</t>
  </si>
  <si>
    <t>公司总机：24109788 / 24109722 / 24109723</t>
  </si>
  <si>
    <t xml:space="preserve">日韩市场运价垂询电话： </t>
  </si>
  <si>
    <t>022-24109716  何洋(MR) 手机：13302180839</t>
  </si>
  <si>
    <t>东南亚船期表请见下页</t>
  </si>
  <si>
    <r>
      <rPr>
        <b/>
        <sz val="9"/>
        <color theme="1"/>
        <rFont val="微软雅黑"/>
        <charset val="134"/>
      </rPr>
      <t>1</t>
    </r>
    <r>
      <rPr>
        <b/>
        <sz val="9"/>
        <color indexed="8"/>
        <rFont val="微软雅黑"/>
        <charset val="134"/>
      </rPr>
      <t>、以上船期表仅供参考，如有变动请以实际班期为准。客户可查询网址www.sitcline.com查询船期</t>
    </r>
  </si>
  <si>
    <r>
      <rPr>
        <b/>
        <sz val="9"/>
        <color theme="1"/>
        <rFont val="微软雅黑"/>
        <charset val="134"/>
      </rPr>
      <t>2</t>
    </r>
    <r>
      <rPr>
        <b/>
        <sz val="9"/>
        <color indexed="8"/>
        <rFont val="微软雅黑"/>
        <charset val="134"/>
      </rPr>
      <t>、船期表中的预计集港时间仅供参考，实际集港和截关时间请以天津港区集港信息为准(https://gkyzt.tjgportnet.com/PublicWeb/AppointPlanQuery.aspx。)</t>
    </r>
  </si>
  <si>
    <r>
      <rPr>
        <b/>
        <sz val="9"/>
        <color theme="1"/>
        <rFont val="微软雅黑"/>
        <charset val="134"/>
      </rPr>
      <t>3</t>
    </r>
    <r>
      <rPr>
        <b/>
        <sz val="9"/>
        <color indexed="8"/>
        <rFont val="微软雅黑"/>
        <charset val="134"/>
      </rPr>
      <t>、目的港代理联系方式：请查询网址 http://www.sitcline.com/index.jsp?viewId=menuItem_view_Contact&amp;url=/pages/coi/contact.jsp</t>
    </r>
  </si>
  <si>
    <r>
      <rPr>
        <b/>
        <sz val="9"/>
        <color theme="1"/>
        <rFont val="微软雅黑"/>
        <charset val="134"/>
      </rPr>
      <t>Import Department</t>
    </r>
    <r>
      <rPr>
        <b/>
        <sz val="9"/>
        <color indexed="8"/>
        <rFont val="微软雅黑"/>
        <charset val="134"/>
      </rPr>
      <t xml:space="preserve">（口岸代理名称及进口部通讯方式）: </t>
    </r>
  </si>
  <si>
    <t>Country</t>
  </si>
  <si>
    <t>Agent</t>
  </si>
  <si>
    <r>
      <rPr>
        <b/>
        <sz val="10"/>
        <color theme="1"/>
        <rFont val="微软雅黑"/>
        <charset val="134"/>
      </rPr>
      <t>China Mainland              (</t>
    </r>
    <r>
      <rPr>
        <b/>
        <sz val="10"/>
        <color indexed="8"/>
        <rFont val="微软雅黑"/>
        <charset val="134"/>
      </rPr>
      <t>中国大陆）</t>
    </r>
  </si>
  <si>
    <r>
      <rPr>
        <sz val="10"/>
        <color theme="1"/>
        <rFont val="微软雅黑"/>
        <charset val="134"/>
      </rPr>
      <t>Xingang(</t>
    </r>
    <r>
      <rPr>
        <b/>
        <sz val="10"/>
        <color indexed="8"/>
        <rFont val="微软雅黑"/>
        <charset val="134"/>
      </rPr>
      <t>Sitc)</t>
    </r>
    <r>
      <rPr>
        <sz val="10"/>
        <color indexed="8"/>
        <rFont val="微软雅黑"/>
        <charset val="134"/>
      </rPr>
      <t xml:space="preserve"> Tel:022-24109788  Fax: 022-24125408</t>
    </r>
  </si>
  <si>
    <r>
      <rPr>
        <b/>
        <sz val="10"/>
        <color theme="1"/>
        <rFont val="微软雅黑"/>
        <charset val="134"/>
      </rPr>
      <t xml:space="preserve">Japan </t>
    </r>
    <r>
      <rPr>
        <b/>
        <sz val="10"/>
        <color indexed="8"/>
        <rFont val="微软雅黑"/>
        <charset val="134"/>
      </rPr>
      <t>（日本）</t>
    </r>
  </si>
  <si>
    <r>
      <rPr>
        <sz val="10"/>
        <color theme="1"/>
        <rFont val="微软雅黑"/>
        <charset val="134"/>
      </rPr>
      <t>Nagoya (</t>
    </r>
    <r>
      <rPr>
        <b/>
        <sz val="10"/>
        <color indexed="8"/>
        <rFont val="微软雅黑"/>
        <charset val="134"/>
      </rPr>
      <t>Nitto</t>
    </r>
    <r>
      <rPr>
        <sz val="10"/>
        <color indexed="8"/>
        <rFont val="微软雅黑"/>
        <charset val="134"/>
      </rPr>
      <t xml:space="preserve">) Tel:052-653-6251 Fax:052-655-8050 </t>
    </r>
    <r>
      <rPr>
        <b/>
        <sz val="10"/>
        <color indexed="8"/>
        <rFont val="微软雅黑"/>
        <charset val="134"/>
      </rPr>
      <t>(PBT1/2/3)</t>
    </r>
  </si>
  <si>
    <r>
      <rPr>
        <sz val="10"/>
        <color theme="1"/>
        <rFont val="微软雅黑"/>
        <charset val="134"/>
      </rPr>
      <t>Yokkaichi(</t>
    </r>
    <r>
      <rPr>
        <b/>
        <sz val="10"/>
        <color indexed="8"/>
        <rFont val="微软雅黑"/>
        <charset val="134"/>
      </rPr>
      <t>Transcity</t>
    </r>
    <r>
      <rPr>
        <sz val="10"/>
        <color indexed="8"/>
        <rFont val="微软雅黑"/>
        <charset val="134"/>
      </rPr>
      <t>) Tel:059-361-7702   Fax:059-361-7708</t>
    </r>
  </si>
  <si>
    <r>
      <rPr>
        <sz val="10"/>
        <color theme="1"/>
        <rFont val="微软雅黑"/>
        <charset val="134"/>
      </rPr>
      <t>Tokyo (</t>
    </r>
    <r>
      <rPr>
        <b/>
        <sz val="10"/>
        <color indexed="8"/>
        <rFont val="微软雅黑"/>
        <charset val="134"/>
      </rPr>
      <t>Daito</t>
    </r>
    <r>
      <rPr>
        <sz val="10"/>
        <color indexed="8"/>
        <rFont val="微软雅黑"/>
        <charset val="134"/>
      </rPr>
      <t xml:space="preserve">) Tel:03-3790-3414  Fax:03-3790-5243 </t>
    </r>
    <r>
      <rPr>
        <b/>
        <sz val="10"/>
        <color indexed="8"/>
        <rFont val="微软雅黑"/>
        <charset val="134"/>
      </rPr>
      <t>(PBT1/2/3)</t>
    </r>
  </si>
  <si>
    <r>
      <rPr>
        <sz val="10"/>
        <color theme="1"/>
        <rFont val="微软雅黑"/>
        <charset val="134"/>
      </rPr>
      <t>Yokohama (</t>
    </r>
    <r>
      <rPr>
        <b/>
        <sz val="10"/>
        <color indexed="8"/>
        <rFont val="微软雅黑"/>
        <charset val="134"/>
      </rPr>
      <t>Daito)</t>
    </r>
    <r>
      <rPr>
        <sz val="10"/>
        <color indexed="8"/>
        <rFont val="微软雅黑"/>
        <charset val="134"/>
      </rPr>
      <t xml:space="preserve"> Tel:045-621-2654 and Fax:045-621-2933 </t>
    </r>
    <r>
      <rPr>
        <b/>
        <sz val="10"/>
        <color indexed="8"/>
        <rFont val="微软雅黑"/>
        <charset val="134"/>
      </rPr>
      <t>(PBT1/3)</t>
    </r>
  </si>
  <si>
    <r>
      <rPr>
        <sz val="10"/>
        <color theme="1"/>
        <rFont val="微软雅黑"/>
        <charset val="134"/>
      </rPr>
      <t>Yokohama  (</t>
    </r>
    <r>
      <rPr>
        <b/>
        <sz val="10"/>
        <color indexed="8"/>
        <rFont val="微软雅黑"/>
        <charset val="134"/>
      </rPr>
      <t>Nissin</t>
    </r>
    <r>
      <rPr>
        <sz val="10"/>
        <color indexed="8"/>
        <rFont val="微软雅黑"/>
        <charset val="134"/>
      </rPr>
      <t xml:space="preserve">) Tel:045-621-3373 Fax:045-621-3420  </t>
    </r>
    <r>
      <rPr>
        <b/>
        <sz val="10"/>
        <color indexed="8"/>
        <rFont val="微软雅黑"/>
        <charset val="134"/>
      </rPr>
      <t>(PBT2)</t>
    </r>
  </si>
  <si>
    <r>
      <rPr>
        <sz val="10"/>
        <color theme="1"/>
        <rFont val="微软雅黑"/>
        <charset val="134"/>
      </rPr>
      <t>Osaka (</t>
    </r>
    <r>
      <rPr>
        <b/>
        <sz val="10"/>
        <color indexed="8"/>
        <rFont val="微软雅黑"/>
        <charset val="134"/>
      </rPr>
      <t>Nitto</t>
    </r>
    <r>
      <rPr>
        <sz val="10"/>
        <color indexed="8"/>
        <rFont val="微软雅黑"/>
        <charset val="134"/>
      </rPr>
      <t>) TEL:06-6202-5778 FAX:06-6202-5751</t>
    </r>
  </si>
  <si>
    <r>
      <rPr>
        <sz val="10"/>
        <color theme="1"/>
        <rFont val="微软雅黑"/>
        <charset val="134"/>
      </rPr>
      <t>Kobe (</t>
    </r>
    <r>
      <rPr>
        <b/>
        <sz val="10"/>
        <color indexed="8"/>
        <rFont val="微软雅黑"/>
        <charset val="134"/>
      </rPr>
      <t>Nitto</t>
    </r>
    <r>
      <rPr>
        <sz val="10"/>
        <color indexed="8"/>
        <rFont val="微软雅黑"/>
        <charset val="134"/>
      </rPr>
      <t>)  TEL:(06)-6202-5778 FAX:(06)-6202-5751</t>
    </r>
  </si>
  <si>
    <r>
      <rPr>
        <sz val="10"/>
        <color theme="1"/>
        <rFont val="微软雅黑"/>
        <charset val="134"/>
      </rPr>
      <t>Moji (</t>
    </r>
    <r>
      <rPr>
        <b/>
        <sz val="10"/>
        <color indexed="8"/>
        <rFont val="微软雅黑"/>
        <charset val="134"/>
      </rPr>
      <t>Azuma</t>
    </r>
    <r>
      <rPr>
        <sz val="10"/>
        <color indexed="8"/>
        <rFont val="微软雅黑"/>
        <charset val="134"/>
      </rPr>
      <t>) Tel:093-321-1834   Fax:093-332-4654</t>
    </r>
  </si>
  <si>
    <r>
      <rPr>
        <sz val="10"/>
        <color theme="1"/>
        <rFont val="微软雅黑"/>
        <charset val="134"/>
      </rPr>
      <t>Hakata (</t>
    </r>
    <r>
      <rPr>
        <b/>
        <sz val="10"/>
        <color indexed="8"/>
        <rFont val="微软雅黑"/>
        <charset val="134"/>
      </rPr>
      <t>Seagate</t>
    </r>
    <r>
      <rPr>
        <sz val="10"/>
        <color indexed="8"/>
        <rFont val="微软雅黑"/>
        <charset val="134"/>
      </rPr>
      <t>) Tel:092-271-5317   Fax:092-291-6818</t>
    </r>
  </si>
  <si>
    <r>
      <rPr>
        <sz val="10"/>
        <color theme="1"/>
        <rFont val="微软雅黑"/>
        <charset val="134"/>
      </rPr>
      <t>Toyohashi(</t>
    </r>
    <r>
      <rPr>
        <b/>
        <sz val="10"/>
        <color indexed="8"/>
        <rFont val="微软雅黑"/>
        <charset val="134"/>
      </rPr>
      <t>Aichi Kaiun Sangyo</t>
    </r>
    <r>
      <rPr>
        <sz val="10"/>
        <color indexed="8"/>
        <rFont val="微软雅黑"/>
        <charset val="134"/>
      </rPr>
      <t>) Tel:0532-32-1048   Fax:0532-32-0945</t>
    </r>
  </si>
  <si>
    <r>
      <rPr>
        <sz val="10"/>
        <color theme="1"/>
        <rFont val="微软雅黑"/>
        <charset val="134"/>
      </rPr>
      <t>Shimizu(</t>
    </r>
    <r>
      <rPr>
        <b/>
        <sz val="10"/>
        <color indexed="8"/>
        <rFont val="微软雅黑"/>
        <charset val="134"/>
      </rPr>
      <t>Shimizu Unyu</t>
    </r>
    <r>
      <rPr>
        <sz val="10"/>
        <color indexed="8"/>
        <rFont val="微软雅黑"/>
        <charset val="134"/>
      </rPr>
      <t>) Tel:054-355-0808   Fax:0543-55-0809</t>
    </r>
  </si>
  <si>
    <r>
      <rPr>
        <b/>
        <sz val="10"/>
        <color theme="1"/>
        <rFont val="微软雅黑"/>
        <charset val="134"/>
      </rPr>
      <t>Korea(</t>
    </r>
    <r>
      <rPr>
        <b/>
        <sz val="10"/>
        <color indexed="8"/>
        <rFont val="微软雅黑"/>
        <charset val="134"/>
      </rPr>
      <t>韩国)</t>
    </r>
  </si>
  <si>
    <r>
      <rPr>
        <b/>
        <sz val="10"/>
        <color indexed="8"/>
        <rFont val="微软雅黑"/>
        <charset val="134"/>
      </rPr>
      <t>(SITC)</t>
    </r>
    <r>
      <rPr>
        <sz val="10"/>
        <color indexed="8"/>
        <rFont val="微软雅黑"/>
        <charset val="134"/>
      </rPr>
      <t>Tel:0082-51-4689188   Fax: 0082-51-4689680</t>
    </r>
  </si>
  <si>
    <r>
      <rPr>
        <b/>
        <sz val="10"/>
        <color theme="1"/>
        <rFont val="微软雅黑"/>
        <charset val="134"/>
      </rPr>
      <t>TaiWan(</t>
    </r>
    <r>
      <rPr>
        <b/>
        <sz val="10"/>
        <color indexed="8"/>
        <rFont val="微软雅黑"/>
        <charset val="134"/>
      </rPr>
      <t>台湾)</t>
    </r>
  </si>
  <si>
    <r>
      <rPr>
        <sz val="10"/>
        <color theme="1"/>
        <rFont val="微软雅黑"/>
        <charset val="134"/>
      </rPr>
      <t>(</t>
    </r>
    <r>
      <rPr>
        <b/>
        <sz val="10"/>
        <color indexed="8"/>
        <rFont val="微软雅黑"/>
        <charset val="134"/>
      </rPr>
      <t>SITC</t>
    </r>
    <r>
      <rPr>
        <sz val="10"/>
        <color indexed="8"/>
        <rFont val="微软雅黑"/>
        <charset val="134"/>
      </rPr>
      <t>)Tel:886-2-25048598   Fax:886-2-25046398</t>
    </r>
  </si>
  <si>
    <r>
      <rPr>
        <b/>
        <sz val="10"/>
        <color theme="1"/>
        <rFont val="微软雅黑"/>
        <charset val="134"/>
      </rPr>
      <t>China Hongkong                          (</t>
    </r>
    <r>
      <rPr>
        <b/>
        <sz val="10"/>
        <color indexed="8"/>
        <rFont val="微软雅黑"/>
        <charset val="134"/>
      </rPr>
      <t>中国香港)</t>
    </r>
  </si>
  <si>
    <t>SITC SHIPPING AGENCY (HK) CO.,LTD</t>
  </si>
  <si>
    <t>ADD:RM 4202, Office Tower, Convention Plaza, 1 Harbour Rd., Wanchai, HK</t>
  </si>
  <si>
    <t>TEL: 00-852-28516861  FAX: 00-852-81619612  PIC:KIMMY NG</t>
  </si>
  <si>
    <r>
      <rPr>
        <b/>
        <sz val="10"/>
        <color theme="1"/>
        <rFont val="微软雅黑"/>
        <charset val="134"/>
      </rPr>
      <t>Vietnam Haiphong                          (</t>
    </r>
    <r>
      <rPr>
        <b/>
        <sz val="10"/>
        <color indexed="8"/>
        <rFont val="微软雅黑"/>
        <charset val="134"/>
      </rPr>
      <t>越南海防)</t>
    </r>
  </si>
  <si>
    <t>SITC VIETNAM CO., LTD. HAI PHONG HQ</t>
  </si>
  <si>
    <t>ADD: Rm601, DG Tower, 15 Tran Phu, Haiphong, Vietnam.</t>
  </si>
  <si>
    <r>
      <rPr>
        <sz val="10"/>
        <color theme="1"/>
        <rFont val="微软雅黑"/>
        <charset val="134"/>
      </rPr>
      <t>Tel</t>
    </r>
    <r>
      <rPr>
        <sz val="10"/>
        <color indexed="8"/>
        <rFont val="微软雅黑"/>
        <charset val="134"/>
      </rPr>
      <t>：+84-31-3757800-150/151, Fax：+84-31-3757805  PIC：Vu Thu Ha</t>
    </r>
  </si>
  <si>
    <r>
      <rPr>
        <b/>
        <sz val="10"/>
        <color theme="1"/>
        <rFont val="微软雅黑"/>
        <charset val="134"/>
      </rPr>
      <t>Bangkok    (</t>
    </r>
    <r>
      <rPr>
        <b/>
        <sz val="10"/>
        <color indexed="8"/>
        <rFont val="微软雅黑"/>
        <charset val="134"/>
      </rPr>
      <t>曼谷)/                     Laem  Chabang   (林查班)</t>
    </r>
  </si>
  <si>
    <t>SITC Container Lines ( Thailand ) Co.,Ltd</t>
  </si>
  <si>
    <t>ADD: 193/130, Lake Rajada Office. 31st floor, Rachadapisek Road, Klongtoey, Klongtoey, Bangkok 10100. Thailand.</t>
  </si>
  <si>
    <t xml:space="preserve">OFFICE TEL:+66-2-2046720/1/2/3/4/5/6  FAX: +66-2-6618195
</t>
  </si>
  <si>
    <r>
      <rPr>
        <b/>
        <sz val="10"/>
        <color theme="1"/>
        <rFont val="微软雅黑"/>
        <charset val="134"/>
      </rPr>
      <t>Ho Chi Minh   (</t>
    </r>
    <r>
      <rPr>
        <b/>
        <sz val="10"/>
        <color indexed="8"/>
        <rFont val="微软雅黑"/>
        <charset val="134"/>
      </rPr>
      <t>胡志明)</t>
    </r>
  </si>
  <si>
    <t xml:space="preserve">SITC HCM:M Floor,193 Dinh Tien Hoang street,DaKao ward,Dist1,Ho Chi Minh city,Viet Nam.
Tel: +84-8-54047415-101/102/103, Fax: +84-8-54047420
</t>
  </si>
  <si>
    <r>
      <rPr>
        <b/>
        <sz val="10"/>
        <color theme="1"/>
        <rFont val="微软雅黑"/>
        <charset val="134"/>
      </rPr>
      <t>Da Nang   (岘港</t>
    </r>
    <r>
      <rPr>
        <b/>
        <sz val="10"/>
        <color indexed="8"/>
        <rFont val="微软雅黑"/>
        <charset val="134"/>
      </rPr>
      <t>)</t>
    </r>
  </si>
  <si>
    <t xml:space="preserve">DANANG OFFICE:1ST FLOOR, PETROLIMEX BUILDING, NO.122 2/9 STREET, HAI CHAU DIST., DANANG CITY, VIETNAM
Tel: +84-511-3931936 , Fax: +84-511-3931941
</t>
  </si>
  <si>
    <r>
      <rPr>
        <b/>
        <sz val="10"/>
        <color theme="1"/>
        <rFont val="微软雅黑"/>
        <charset val="134"/>
      </rPr>
      <t>Manila(South/North) (</t>
    </r>
    <r>
      <rPr>
        <b/>
        <sz val="10"/>
        <color indexed="8"/>
        <rFont val="微软雅黑"/>
        <charset val="134"/>
      </rPr>
      <t>马尼拉南/北港)/   Cebu(宿务)/  Batangas（八打雁）</t>
    </r>
  </si>
  <si>
    <t>SITC Container Lines Philippines, Inc.</t>
  </si>
  <si>
    <t>7th Floor Tower A Two E-com Center Bayshore Avenue Mall of Asia Complex  Pasay City, Philippines 1300</t>
  </si>
  <si>
    <t>Tel:632-7981888-706/708/712/714</t>
  </si>
  <si>
    <r>
      <rPr>
        <b/>
        <sz val="10"/>
        <color theme="1"/>
        <rFont val="微软雅黑"/>
        <charset val="134"/>
      </rPr>
      <t>Sihanoukville                  (西哈努克</t>
    </r>
    <r>
      <rPr>
        <b/>
        <sz val="10"/>
        <color indexed="8"/>
        <rFont val="微软雅黑"/>
        <charset val="134"/>
      </rPr>
      <t>)</t>
    </r>
  </si>
  <si>
    <t xml:space="preserve">SITC CAMBODIA:#C2/3, 2rd Floor, regency Complex C, Phnom Penh, Cambodia
Tel: +855-23-996222 , Fax: +855-23-993991
</t>
  </si>
  <si>
    <r>
      <rPr>
        <b/>
        <sz val="10"/>
        <color theme="1"/>
        <rFont val="微软雅黑"/>
        <charset val="134"/>
      </rPr>
      <t>Jakarta   (雅加达</t>
    </r>
    <r>
      <rPr>
        <b/>
        <sz val="10"/>
        <color indexed="8"/>
        <rFont val="微软雅黑"/>
        <charset val="134"/>
      </rPr>
      <t>)</t>
    </r>
  </si>
  <si>
    <t xml:space="preserve">SITC CAMBODIA:#C2/3, 2rd Floor, regency Complex C, Phnom Penh, Cambodia
Tel: +62-21-83793064-225/226 , Fax:+62-21-83793433
</t>
  </si>
  <si>
    <r>
      <rPr>
        <b/>
        <sz val="10"/>
        <color theme="1"/>
        <rFont val="微软雅黑"/>
        <charset val="134"/>
      </rPr>
      <t>Singapore    (新加坡</t>
    </r>
    <r>
      <rPr>
        <b/>
        <sz val="10"/>
        <color indexed="8"/>
        <rFont val="微软雅黑"/>
        <charset val="134"/>
      </rPr>
      <t>)</t>
    </r>
  </si>
  <si>
    <t xml:space="preserve">SITC SINGAPORE(MODERN SHIPPING AND TRAVELS PTE LTD, AS AGENTS):    3 SHENTON WAY, #14-08 SHENTON HOUSE, SINGAPORE 068805
Tel: +65-62228164, Fax:+65-62226104
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</si>
  <si>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年6月东南亚航线船期表</t>
    </r>
    <r>
      <rPr>
        <b/>
        <sz val="14"/>
        <rFont val="Times New Roman"/>
        <charset val="134"/>
      </rPr>
      <t xml:space="preserve">)    </t>
    </r>
  </si>
  <si>
    <r>
      <rPr>
        <b/>
        <sz val="10"/>
        <rFont val="宋体"/>
        <charset val="134"/>
      </rPr>
      <t>国际班轮运输经营资格登记证号</t>
    </r>
    <r>
      <rPr>
        <b/>
        <sz val="10"/>
        <rFont val="Times New Roman"/>
        <charset val="134"/>
      </rPr>
      <t>:MOC-ML00131</t>
    </r>
  </si>
  <si>
    <t xml:space="preserve">  SITC, Service first</t>
  </si>
  <si>
    <t>海丰,服务领先</t>
  </si>
  <si>
    <t>1.直航航线</t>
  </si>
  <si>
    <r>
      <rPr>
        <b/>
        <sz val="12"/>
        <rFont val="宋体"/>
        <charset val="134"/>
      </rPr>
      <t>CRV:Tianjin-Haiphong Service（</t>
    </r>
    <r>
      <rPr>
        <b/>
        <sz val="12"/>
        <color indexed="14"/>
        <rFont val="宋体"/>
        <charset val="134"/>
      </rPr>
      <t>海防8天直达</t>
    </r>
    <r>
      <rPr>
        <b/>
        <sz val="12"/>
        <rFont val="宋体"/>
        <charset val="134"/>
      </rPr>
      <t>）与CVS航线合并</t>
    </r>
  </si>
  <si>
    <t>VESSEL</t>
  </si>
  <si>
    <t>VOY</t>
  </si>
  <si>
    <t>TIANJIN</t>
  </si>
  <si>
    <t>HAI PHONG</t>
  </si>
  <si>
    <t>CY CUT</t>
  </si>
  <si>
    <t>ETD (THU)</t>
  </si>
  <si>
    <t>ETA (FRI)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</si>
  <si>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每周三16:00-周四08:00</t>
    </r>
  </si>
  <si>
    <t>PIC: Mr Li Yi（李毅） Tel:0086-22-24109788-8014 EMAIL:liyi@sitc.com</t>
  </si>
  <si>
    <r>
      <rPr>
        <b/>
        <sz val="12"/>
        <rFont val="宋体"/>
        <charset val="134"/>
      </rPr>
      <t>CPX1:Tianjin-Manila south harbor-Davao-Cagayan Service （</t>
    </r>
    <r>
      <rPr>
        <b/>
        <sz val="12"/>
        <color indexed="14"/>
        <rFont val="宋体"/>
        <charset val="134"/>
      </rPr>
      <t>马尼拉南港12天/达沃15天/卡加延18天直达</t>
    </r>
    <r>
      <rPr>
        <b/>
        <sz val="12"/>
        <rFont val="宋体"/>
        <charset val="134"/>
      </rPr>
      <t>）</t>
    </r>
  </si>
  <si>
    <t>MANILA SOUTH</t>
  </si>
  <si>
    <t>DAVAO(DICT)</t>
  </si>
  <si>
    <t>CAGAYAN</t>
  </si>
  <si>
    <t>ETA (TUE)</t>
  </si>
  <si>
    <t>ETA (SUN)</t>
  </si>
  <si>
    <t>海丰辰明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</si>
  <si>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每周一20:00--周二20:00</t>
    </r>
  </si>
  <si>
    <t>PIC: Ms Zou Xiaoyan（邹晓艳） Tel:0086-22-24109788-8009 EMAIL:zouxiaoyan@sitc.com</t>
  </si>
  <si>
    <r>
      <rPr>
        <b/>
        <sz val="12"/>
        <rFont val="宋体"/>
        <charset val="134"/>
      </rPr>
      <t>CPX6:Tianjin-Subic-Batangas-Manila north harbor Service （</t>
    </r>
    <r>
      <rPr>
        <b/>
        <sz val="12"/>
        <color rgb="FFFF00FF"/>
        <rFont val="宋体"/>
        <charset val="134"/>
      </rPr>
      <t>苏比克11天/马尼拉北港15天</t>
    </r>
    <r>
      <rPr>
        <b/>
        <sz val="12"/>
        <rFont val="宋体"/>
        <charset val="134"/>
      </rPr>
      <t>）</t>
    </r>
  </si>
  <si>
    <t>SUBIC</t>
  </si>
  <si>
    <t>MANILA NORTH</t>
  </si>
  <si>
    <t>ETD (SUN)</t>
  </si>
  <si>
    <t>ETA (WED)</t>
  </si>
  <si>
    <t>SITC LICHENG</t>
  </si>
  <si>
    <t>海丰立诚</t>
  </si>
  <si>
    <t>PIC: Mr Li Yi（李毅） Tel:0086-22-24109788-8004 EMAIL:liyi@sitc.com</t>
  </si>
  <si>
    <r>
      <rPr>
        <b/>
        <sz val="12"/>
        <rFont val="宋体"/>
        <charset val="134"/>
      </rPr>
      <t>CKV:Tianjin-Haiphong-Chulai-Danang Service （</t>
    </r>
    <r>
      <rPr>
        <b/>
        <sz val="12"/>
        <color rgb="FFFF00FF"/>
        <rFont val="宋体"/>
        <charset val="134"/>
      </rPr>
      <t>海防 7天直达/楚莱 9天直达/岘港 11天直达</t>
    </r>
    <r>
      <rPr>
        <b/>
        <sz val="12"/>
        <rFont val="宋体"/>
        <charset val="134"/>
      </rPr>
      <t>）</t>
    </r>
  </si>
  <si>
    <t>HAIPHONG</t>
  </si>
  <si>
    <t>CHU LAI PORT</t>
  </si>
  <si>
    <t>DA NANG</t>
  </si>
  <si>
    <t>ETA (THU)</t>
  </si>
  <si>
    <t>SITC HENGDE</t>
  </si>
  <si>
    <t>海丰恒德</t>
  </si>
  <si>
    <r>
      <rPr>
        <b/>
        <sz val="12"/>
        <rFont val="宋体"/>
        <charset val="134"/>
      </rPr>
      <t>FIE:Tianjin-Chennai-Visakhapatnam-Haldia Service （</t>
    </r>
    <r>
      <rPr>
        <b/>
        <sz val="12"/>
        <color rgb="FFFF00FF"/>
        <rFont val="宋体"/>
        <charset val="134"/>
      </rPr>
      <t>钦奈13天直达/维沙14天直达/霍尔迪亚14天直达</t>
    </r>
    <r>
      <rPr>
        <b/>
        <sz val="12"/>
        <rFont val="宋体"/>
        <charset val="134"/>
      </rPr>
      <t>）</t>
    </r>
  </si>
  <si>
    <t>Chennai</t>
  </si>
  <si>
    <t>Visakhapatnam)</t>
  </si>
  <si>
    <t>Haldia</t>
  </si>
  <si>
    <t>2602S</t>
  </si>
  <si>
    <r>
      <rPr>
        <b/>
        <sz val="12"/>
        <rFont val="宋体"/>
        <charset val="134"/>
      </rPr>
      <t>VTX4:Tianjin-Hochiminh-Laem chabang  （</t>
    </r>
    <r>
      <rPr>
        <b/>
        <sz val="12"/>
        <color indexed="14"/>
        <rFont val="宋体"/>
        <charset val="134"/>
      </rPr>
      <t>胡志明11天直达/林查班14天直达</t>
    </r>
    <r>
      <rPr>
        <b/>
        <sz val="12"/>
        <rFont val="宋体"/>
        <charset val="134"/>
      </rPr>
      <t>）</t>
    </r>
  </si>
  <si>
    <t>HO CHIMINH</t>
  </si>
  <si>
    <t>LAEM CHABANG</t>
  </si>
  <si>
    <t>CLYDE</t>
  </si>
  <si>
    <t>克莱德</t>
  </si>
  <si>
    <t>MERATUS JAYAPURA</t>
  </si>
  <si>
    <t>海丰联亚</t>
  </si>
  <si>
    <t>CARDONIA</t>
  </si>
  <si>
    <t>高丽卡东尼亚</t>
  </si>
  <si>
    <r>
      <rPr>
        <sz val="9"/>
        <color theme="1"/>
        <rFont val="微软雅黑"/>
        <charset val="134"/>
      </rPr>
      <t>Berth port: TOCT(</t>
    </r>
    <r>
      <rPr>
        <sz val="9"/>
        <color indexed="8"/>
        <rFont val="微软雅黑"/>
        <charset val="134"/>
      </rPr>
      <t>东方港）  预计集港时间: 每周六8:00--周六14:00</t>
    </r>
  </si>
  <si>
    <r>
      <rPr>
        <sz val="9"/>
        <color theme="1"/>
        <rFont val="微软雅黑"/>
        <charset val="134"/>
      </rPr>
      <t>Shipping Line Department PIC: Mr Wang Yi</t>
    </r>
    <r>
      <rPr>
        <sz val="9"/>
        <color indexed="8"/>
        <rFont val="微软雅黑"/>
        <charset val="134"/>
      </rPr>
      <t>（王熠） Tel:0086-22-24109788-137 Fax:0086-22-24125408</t>
    </r>
  </si>
  <si>
    <r>
      <rPr>
        <b/>
        <sz val="12"/>
        <rFont val="宋体"/>
        <charset val="134"/>
      </rPr>
      <t xml:space="preserve">CKV:Tianjin-HaiPhong-Chu Lai-Da Nang Service （ </t>
    </r>
    <r>
      <rPr>
        <b/>
        <sz val="12"/>
        <color rgb="FFFF00FF"/>
        <rFont val="宋体"/>
        <charset val="134"/>
      </rPr>
      <t>海防 12天直达/楚莱 15天直达/岘港 16天直达）</t>
    </r>
  </si>
  <si>
    <t xml:space="preserve"> CHU LAI</t>
  </si>
  <si>
    <t>ETD (FRI)</t>
  </si>
  <si>
    <t>2520S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</si>
  <si>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每周三08:00--周三20:00</t>
    </r>
  </si>
  <si>
    <r>
      <rPr>
        <b/>
        <sz val="12"/>
        <rFont val="宋体"/>
        <charset val="134"/>
      </rPr>
      <t xml:space="preserve">CBX2:Tianjin-Ho Chiminh-Port Klang(N)-Chattogram-Yangon Service  （ </t>
    </r>
    <r>
      <rPr>
        <b/>
        <sz val="12"/>
        <color rgb="FFFF00FF"/>
        <rFont val="宋体"/>
        <charset val="134"/>
      </rPr>
      <t>胡志明11天直达/巴生北13天直达/吉大18天直达/仰光MIT23天直达</t>
    </r>
    <r>
      <rPr>
        <b/>
        <sz val="12"/>
        <rFont val="宋体"/>
        <charset val="134"/>
      </rPr>
      <t>）</t>
    </r>
  </si>
  <si>
    <t>PORT KLANG(N)</t>
  </si>
  <si>
    <t>CHATTOGRAM</t>
  </si>
  <si>
    <t>YANGON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</si>
  <si>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每周五08:00--周六08:00</t>
    </r>
  </si>
  <si>
    <r>
      <rPr>
        <b/>
        <sz val="12"/>
        <rFont val="宋体"/>
        <charset val="134"/>
      </rPr>
      <t>NCT2：Xingang-Keelung-Taichung-Kaohsiung-Taipei Service（</t>
    </r>
    <r>
      <rPr>
        <b/>
        <sz val="12"/>
        <color rgb="FFFF00FF"/>
        <rFont val="宋体"/>
        <charset val="134"/>
      </rPr>
      <t>基隆7天直达/台中8天直达/高雄9天直达</t>
    </r>
    <r>
      <rPr>
        <b/>
        <sz val="12"/>
        <rFont val="宋体"/>
        <charset val="134"/>
      </rPr>
      <t>）</t>
    </r>
  </si>
  <si>
    <t>KEELUNG</t>
  </si>
  <si>
    <t>TAICHUNG</t>
  </si>
  <si>
    <t>KAOHSIUNG</t>
  </si>
  <si>
    <t>ETA (SAT)</t>
  </si>
  <si>
    <t>WAN HAI 275</t>
  </si>
  <si>
    <t>石春</t>
  </si>
  <si>
    <t>S267</t>
  </si>
  <si>
    <t>S268</t>
  </si>
  <si>
    <r>
      <rPr>
        <sz val="9"/>
        <rFont val="Arial"/>
        <charset val="134"/>
      </rPr>
      <t>Berth port: TCT(</t>
    </r>
    <r>
      <rPr>
        <sz val="9"/>
        <rFont val="宋体"/>
        <charset val="134"/>
      </rPr>
      <t>集装箱码头）</t>
    </r>
    <r>
      <rPr>
        <sz val="9"/>
        <rFont val="Arial"/>
        <charset val="134"/>
      </rPr>
      <t xml:space="preserve">  </t>
    </r>
    <r>
      <rPr>
        <sz val="9"/>
        <rFont val="宋体"/>
        <charset val="134"/>
      </rPr>
      <t>预计集港时间</t>
    </r>
    <r>
      <rPr>
        <sz val="9"/>
        <rFont val="Arial"/>
        <charset val="134"/>
      </rPr>
      <t xml:space="preserve">: </t>
    </r>
    <r>
      <rPr>
        <sz val="9"/>
        <rFont val="宋体"/>
        <charset val="134"/>
      </rPr>
      <t>每周二</t>
    </r>
    <r>
      <rPr>
        <sz val="9"/>
        <rFont val="Arial"/>
        <charset val="134"/>
      </rPr>
      <t xml:space="preserve"> 08:00--16:00 </t>
    </r>
  </si>
  <si>
    <r>
      <rPr>
        <b/>
        <sz val="12"/>
        <rFont val="宋体"/>
        <charset val="134"/>
      </rPr>
      <t>TCX：Xingang-Kaohsiung-Taichung-Keelung Service（</t>
    </r>
    <r>
      <rPr>
        <b/>
        <sz val="12"/>
        <color indexed="14"/>
        <rFont val="宋体"/>
        <charset val="134"/>
      </rPr>
      <t>高雄6天直达/台中7天直达/基隆7天直达</t>
    </r>
    <r>
      <rPr>
        <b/>
        <sz val="12"/>
        <rFont val="宋体"/>
        <charset val="134"/>
      </rPr>
      <t>）</t>
    </r>
  </si>
  <si>
    <t>ETA (MON)</t>
  </si>
  <si>
    <t>YM INTELLIGNT</t>
  </si>
  <si>
    <t>精明</t>
  </si>
  <si>
    <t>YM IDEALS</t>
  </si>
  <si>
    <t>英明</t>
  </si>
  <si>
    <t xml:space="preserve">Berth port: TCT(集装箱码头）  预计集港时间: 每周二 08:00--16:00 </t>
  </si>
  <si>
    <t>2.中转航线</t>
  </si>
  <si>
    <t>Tianjin-Kobe-Hochiminh-Sihanoukville-Bangkok-Laem chabang （TYS航线经神户中转胡志明19天/西哈努克22天/曼谷23天/林查班24天）</t>
  </si>
  <si>
    <t>KOBE</t>
  </si>
  <si>
    <t>2ND LINES</t>
  </si>
  <si>
    <t>Sihanoukville</t>
  </si>
  <si>
    <t>BANGKOK</t>
  </si>
  <si>
    <t>ETD (SAT)</t>
  </si>
  <si>
    <t>ETD (TUE)</t>
  </si>
  <si>
    <t>VTX1</t>
  </si>
  <si>
    <r>
      <rPr>
        <b/>
        <sz val="12"/>
        <color rgb="FFFF0000"/>
        <rFont val="宋体"/>
        <charset val="134"/>
      </rPr>
      <t>可安排</t>
    </r>
    <r>
      <rPr>
        <b/>
        <sz val="12"/>
        <color rgb="FFFF0000"/>
        <rFont val="Arial"/>
        <charset val="134"/>
      </rPr>
      <t>CPX1/CPX6/FIE/CKV</t>
    </r>
    <r>
      <rPr>
        <b/>
        <sz val="12"/>
        <color rgb="FFFF0000"/>
        <rFont val="宋体"/>
        <charset val="134"/>
      </rPr>
      <t>航线中转以下各港口</t>
    </r>
    <r>
      <rPr>
        <b/>
        <sz val="12"/>
        <color rgb="FFFF0000"/>
        <rFont val="Arial"/>
        <charset val="134"/>
      </rPr>
      <t xml:space="preserve">      </t>
    </r>
    <r>
      <rPr>
        <b/>
        <sz val="12"/>
        <color rgb="FFFF0000"/>
        <rFont val="宋体"/>
        <charset val="134"/>
      </rPr>
      <t>中转路径（订舱时请根据以下路径选择二程船名）</t>
    </r>
  </si>
  <si>
    <t>Tianjin-Hochiminh-Sihanoukville-Bangkok-Laem chabang （CVS航线经胡志明中转西哈努克16天/曼谷17天/林查班18天 可接8/9类危品）</t>
  </si>
  <si>
    <t>SITC SURABAYA</t>
  </si>
  <si>
    <t>海丰泗水</t>
  </si>
  <si>
    <r>
      <rPr>
        <sz val="12"/>
        <color rgb="FFFF0000"/>
        <rFont val="宋体"/>
        <charset val="134"/>
      </rPr>
      <t>泰国货物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曼谷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林查班及部分支线内陆点等；</t>
    </r>
    <r>
      <rPr>
        <sz val="12"/>
        <color rgb="FFFF0000"/>
        <rFont val="Arial"/>
        <charset val="134"/>
      </rPr>
      <t xml:space="preserve">    </t>
    </r>
  </si>
  <si>
    <r>
      <rPr>
        <sz val="12"/>
        <color rgb="FFFF0000"/>
        <rFont val="Arial"/>
        <charset val="134"/>
      </rPr>
      <t xml:space="preserve">TAO-VTX5 / SHA-VTX1  </t>
    </r>
    <r>
      <rPr>
        <sz val="12"/>
        <color rgb="FFFF0000"/>
        <rFont val="宋体"/>
        <charset val="134"/>
      </rPr>
      <t>莱卡帮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萨哈太</t>
    </r>
    <r>
      <rPr>
        <sz val="12"/>
        <color rgb="FFFF0000"/>
        <rFont val="Arial"/>
        <charset val="134"/>
      </rPr>
      <t>/SCT/BMT/TPT</t>
    </r>
    <r>
      <rPr>
        <sz val="12"/>
        <color rgb="FFFF0000"/>
        <rFont val="宋体"/>
        <charset val="134"/>
      </rPr>
      <t>经林查班支线再中转</t>
    </r>
  </si>
  <si>
    <r>
      <rPr>
        <sz val="12"/>
        <color rgb="FFFF0000"/>
        <rFont val="宋体"/>
        <charset val="134"/>
      </rPr>
      <t>柬埔寨货物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西哈努克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金边</t>
    </r>
    <r>
      <rPr>
        <sz val="12"/>
        <color rgb="FFFF0000"/>
        <rFont val="Arial"/>
        <charset val="134"/>
      </rPr>
      <t xml:space="preserve"> </t>
    </r>
  </si>
  <si>
    <r>
      <rPr>
        <sz val="12"/>
        <color rgb="FFFF0000"/>
        <rFont val="宋体"/>
        <charset val="134"/>
      </rPr>
      <t>西哈努克</t>
    </r>
    <r>
      <rPr>
        <sz val="12"/>
        <color rgb="FFFF0000"/>
        <rFont val="Arial"/>
        <charset val="134"/>
      </rPr>
      <t xml:space="preserve">SHA-VTX1 </t>
    </r>
    <r>
      <rPr>
        <sz val="12"/>
        <color rgb="FFFF0000"/>
        <rFont val="宋体"/>
        <charset val="134"/>
      </rPr>
      <t>金边</t>
    </r>
    <r>
      <rPr>
        <sz val="12"/>
        <color rgb="FFFF0000"/>
        <rFont val="Arial"/>
        <charset val="134"/>
      </rPr>
      <t xml:space="preserve"> SHA-SGN(CATLAI)-</t>
    </r>
    <r>
      <rPr>
        <sz val="12"/>
        <color rgb="FFFF0000"/>
        <rFont val="宋体"/>
        <charset val="134"/>
      </rPr>
      <t>干线（船名空）</t>
    </r>
  </si>
  <si>
    <r>
      <rPr>
        <sz val="12"/>
        <color rgb="FFFF0000"/>
        <rFont val="宋体"/>
        <charset val="134"/>
      </rPr>
      <t>越南货物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海防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岘港及支线内陆点</t>
    </r>
    <r>
      <rPr>
        <sz val="12"/>
        <color rgb="FFFF0000"/>
        <rFont val="Arial"/>
        <charset val="134"/>
      </rPr>
      <t>(</t>
    </r>
    <r>
      <rPr>
        <sz val="12"/>
        <color rgb="FFFF0000"/>
        <rFont val="宋体"/>
        <charset val="134"/>
      </rPr>
      <t>桂武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炉门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归仁</t>
    </r>
    <r>
      <rPr>
        <sz val="12"/>
        <color rgb="FFFF0000"/>
        <rFont val="Arial"/>
        <charset val="134"/>
      </rPr>
      <t>)</t>
    </r>
  </si>
  <si>
    <r>
      <rPr>
        <sz val="12"/>
        <color rgb="FFFF0000"/>
        <rFont val="宋体"/>
        <charset val="134"/>
      </rPr>
      <t>海防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岘港</t>
    </r>
    <r>
      <rPr>
        <sz val="12"/>
        <color rgb="FFFF0000"/>
        <rFont val="Arial"/>
        <charset val="134"/>
      </rPr>
      <t xml:space="preserve"> TAO(CKV) / SHA(CJV6) </t>
    </r>
    <r>
      <rPr>
        <sz val="12"/>
        <color rgb="FFFF0000"/>
        <rFont val="宋体"/>
        <charset val="134"/>
      </rPr>
      <t>胡志明</t>
    </r>
    <r>
      <rPr>
        <sz val="12"/>
        <color rgb="FFFF0000"/>
        <rFont val="Arial"/>
        <charset val="134"/>
      </rPr>
      <t xml:space="preserve"> TAO(VTX5/CBX2) SHA(VTX1) </t>
    </r>
    <r>
      <rPr>
        <sz val="12"/>
        <color rgb="FFFF0000"/>
        <rFont val="宋体"/>
        <charset val="134"/>
      </rPr>
      <t>桂武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炉门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海防支线</t>
    </r>
    <r>
      <rPr>
        <sz val="12"/>
        <color rgb="FFFF0000"/>
        <rFont val="Arial"/>
        <charset val="134"/>
      </rPr>
      <t xml:space="preserve">  </t>
    </r>
    <r>
      <rPr>
        <sz val="12"/>
        <color rgb="FFFF0000"/>
        <rFont val="宋体"/>
        <charset val="134"/>
      </rPr>
      <t>归仁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岘港支线</t>
    </r>
  </si>
  <si>
    <r>
      <rPr>
        <sz val="12"/>
        <color rgb="FFFF0000"/>
        <rFont val="宋体"/>
        <charset val="134"/>
      </rPr>
      <t>东马货物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民都鲁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古晋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斗湖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亚庇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山打根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泗务</t>
    </r>
    <r>
      <rPr>
        <sz val="12"/>
        <color rgb="FFFF0000"/>
        <rFont val="Arial"/>
        <charset val="134"/>
      </rPr>
      <t xml:space="preserve">          /</t>
    </r>
    <r>
      <rPr>
        <sz val="12"/>
        <color rgb="FFFF0000"/>
        <rFont val="宋体"/>
        <charset val="134"/>
      </rPr>
      <t>米里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拉哈达图</t>
    </r>
  </si>
  <si>
    <r>
      <rPr>
        <sz val="12"/>
        <color rgb="FFFF0000"/>
        <rFont val="宋体"/>
        <charset val="134"/>
      </rPr>
      <t>民都鲁及支线</t>
    </r>
    <r>
      <rPr>
        <sz val="12"/>
        <color rgb="FFFF0000"/>
        <rFont val="Arial"/>
        <charset val="134"/>
      </rPr>
      <t xml:space="preserve">/KK  </t>
    </r>
    <r>
      <rPr>
        <sz val="12"/>
        <color rgb="FFFF0000"/>
        <rFont val="宋体"/>
        <charset val="134"/>
      </rPr>
      <t>蛇口转</t>
    </r>
    <r>
      <rPr>
        <sz val="12"/>
        <color rgb="FFFF0000"/>
        <rFont val="Arial"/>
        <charset val="134"/>
      </rPr>
      <t xml:space="preserve">(CVM2) </t>
    </r>
    <r>
      <rPr>
        <sz val="12"/>
        <color rgb="FFFF0000"/>
        <rFont val="宋体"/>
        <charset val="134"/>
      </rPr>
      <t>古晋</t>
    </r>
    <r>
      <rPr>
        <sz val="12"/>
        <color rgb="FFFF0000"/>
        <rFont val="Arial"/>
        <charset val="134"/>
      </rPr>
      <t xml:space="preserve"> SGN(CVM)</t>
    </r>
  </si>
  <si>
    <r>
      <rPr>
        <sz val="12"/>
        <color rgb="FFFF0000"/>
        <rFont val="宋体"/>
        <charset val="134"/>
      </rPr>
      <t>西马货物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巴生西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槟城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巴西古当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关丹</t>
    </r>
  </si>
  <si>
    <r>
      <rPr>
        <sz val="12"/>
        <color rgb="FFFF0000"/>
        <rFont val="宋体"/>
        <charset val="134"/>
      </rPr>
      <t>巴生北</t>
    </r>
    <r>
      <rPr>
        <sz val="12"/>
        <color rgb="FFFF0000"/>
        <rFont val="Arial"/>
        <charset val="134"/>
      </rPr>
      <t xml:space="preserve"> TAO(KCM) </t>
    </r>
    <r>
      <rPr>
        <sz val="12"/>
        <color rgb="FFFF0000"/>
        <rFont val="宋体"/>
        <charset val="134"/>
      </rPr>
      <t>槟城</t>
    </r>
    <r>
      <rPr>
        <sz val="12"/>
        <color rgb="FFFF0000"/>
        <rFont val="Arial"/>
        <charset val="134"/>
      </rPr>
      <t xml:space="preserve"> SHA-FEM </t>
    </r>
    <r>
      <rPr>
        <sz val="12"/>
        <color rgb="FFFF0000"/>
        <rFont val="宋体"/>
        <charset val="134"/>
      </rPr>
      <t>巴生西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巴西古当</t>
    </r>
    <r>
      <rPr>
        <sz val="12"/>
        <color rgb="FFFF0000"/>
        <rFont val="Arial"/>
        <charset val="134"/>
      </rPr>
      <t xml:space="preserve"> SHA(KCM)</t>
    </r>
  </si>
  <si>
    <r>
      <rPr>
        <sz val="12"/>
        <color rgb="FFFF0000"/>
        <rFont val="宋体"/>
        <charset val="134"/>
      </rPr>
      <t>印度货物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加尔各答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钦奈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维沙</t>
    </r>
    <r>
      <rPr>
        <sz val="12"/>
        <color rgb="FFFF0000"/>
        <rFont val="Arial"/>
        <charset val="134"/>
      </rPr>
      <t xml:space="preserve"> </t>
    </r>
    <r>
      <rPr>
        <sz val="12"/>
        <color theme="0" tint="-0.149998474074526"/>
        <rFont val="宋体"/>
        <charset val="134"/>
      </rPr>
      <t>孟买新</t>
    </r>
    <r>
      <rPr>
        <sz val="12"/>
        <color theme="0" tint="-0.149998474074526"/>
        <rFont val="Arial"/>
        <charset val="134"/>
      </rPr>
      <t xml:space="preserve"> </t>
    </r>
    <r>
      <rPr>
        <sz val="12"/>
        <color theme="0" tint="-0.149998474074526"/>
        <rFont val="宋体"/>
        <charset val="134"/>
      </rPr>
      <t>蒙德拉</t>
    </r>
  </si>
  <si>
    <r>
      <rPr>
        <sz val="12"/>
        <color rgb="FFFF0000"/>
        <rFont val="宋体"/>
        <charset val="134"/>
      </rPr>
      <t>钦奈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维沙</t>
    </r>
    <r>
      <rPr>
        <sz val="12"/>
        <color rgb="FFFF0000"/>
        <rFont val="Arial"/>
        <charset val="134"/>
      </rPr>
      <t xml:space="preserve"> TAO(FIE1) </t>
    </r>
    <r>
      <rPr>
        <sz val="12"/>
        <color rgb="FFFF0000"/>
        <rFont val="宋体"/>
        <charset val="134"/>
      </rPr>
      <t>加尔各答</t>
    </r>
    <r>
      <rPr>
        <sz val="12"/>
        <color rgb="FFFF0000"/>
        <rFont val="Arial"/>
        <charset val="134"/>
      </rPr>
      <t xml:space="preserve"> (SHA-HAL-</t>
    </r>
    <r>
      <rPr>
        <sz val="12"/>
        <color rgb="FFFF0000"/>
        <rFont val="宋体"/>
        <charset val="134"/>
      </rPr>
      <t>支线</t>
    </r>
    <r>
      <rPr>
        <sz val="12"/>
        <color rgb="FFFF0000"/>
        <rFont val="Arial"/>
        <charset val="134"/>
      </rPr>
      <t xml:space="preserve">)  </t>
    </r>
    <r>
      <rPr>
        <sz val="12"/>
        <color rgb="FFFF0000"/>
        <rFont val="宋体"/>
        <charset val="134"/>
      </rPr>
      <t>比尔干吉</t>
    </r>
    <r>
      <rPr>
        <sz val="12"/>
        <color rgb="FFFF0000"/>
        <rFont val="Arial"/>
        <charset val="134"/>
      </rPr>
      <t xml:space="preserve"> (</t>
    </r>
    <r>
      <rPr>
        <sz val="12"/>
        <color rgb="FFFF0000"/>
        <rFont val="宋体"/>
        <charset val="134"/>
      </rPr>
      <t>霍尔迪亚支线中转</t>
    </r>
    <r>
      <rPr>
        <sz val="12"/>
        <color rgb="FFFF0000"/>
        <rFont val="Arial"/>
        <charset val="134"/>
      </rPr>
      <t xml:space="preserve">) </t>
    </r>
    <r>
      <rPr>
        <sz val="12"/>
        <color rgb="FFFF0000"/>
        <rFont val="宋体"/>
        <charset val="134"/>
      </rPr>
      <t>班加罗尔</t>
    </r>
    <r>
      <rPr>
        <sz val="12"/>
        <color rgb="FFFF0000"/>
        <rFont val="Arial"/>
        <charset val="134"/>
      </rPr>
      <t xml:space="preserve"> (</t>
    </r>
    <r>
      <rPr>
        <sz val="12"/>
        <color rgb="FFFF0000"/>
        <rFont val="宋体"/>
        <charset val="134"/>
      </rPr>
      <t>钦奈支线中转</t>
    </r>
    <r>
      <rPr>
        <sz val="12"/>
        <color rgb="FFFF0000"/>
        <rFont val="Arial"/>
        <charset val="134"/>
      </rPr>
      <t>)</t>
    </r>
  </si>
  <si>
    <r>
      <rPr>
        <sz val="12"/>
        <color rgb="FFFF0000"/>
        <rFont val="宋体"/>
        <charset val="134"/>
      </rPr>
      <t>印尼货物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雅加达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三宝垄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马卡萨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泗水及部分支线（芝卡朗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巴东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勿拉湾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潘姜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巨港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比通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帕卢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三马林达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坤甸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打拉根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马辰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巴厘巴板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巴淡</t>
    </r>
    <r>
      <rPr>
        <sz val="12"/>
        <color rgb="FFFF0000"/>
        <rFont val="Arial"/>
        <charset val="134"/>
      </rPr>
      <t>)</t>
    </r>
  </si>
  <si>
    <r>
      <rPr>
        <sz val="12"/>
        <color rgb="FFFF0000"/>
        <rFont val="Arial"/>
        <charset val="134"/>
      </rPr>
      <t xml:space="preserve">TAO-CMI3 SHA-CMI   </t>
    </r>
    <r>
      <rPr>
        <sz val="12"/>
        <color rgb="FFFF0000"/>
        <rFont val="宋体"/>
        <charset val="134"/>
      </rPr>
      <t>乌拉湾</t>
    </r>
    <r>
      <rPr>
        <sz val="12"/>
        <color rgb="FFFF0000"/>
        <rFont val="Arial"/>
        <charset val="134"/>
      </rPr>
      <t xml:space="preserve"> SHA(FEM2)-WSP-BLW </t>
    </r>
    <r>
      <rPr>
        <sz val="12"/>
        <color rgb="FFFF0000"/>
        <rFont val="宋体"/>
        <charset val="134"/>
      </rPr>
      <t>巴淡</t>
    </r>
    <r>
      <rPr>
        <sz val="12"/>
        <color rgb="FFFF0000"/>
        <rFont val="Arial"/>
        <charset val="134"/>
      </rPr>
      <t xml:space="preserve"> SGN(CVM) </t>
    </r>
    <r>
      <rPr>
        <sz val="12"/>
        <color rgb="FFFF0000"/>
        <rFont val="宋体"/>
        <charset val="134"/>
      </rPr>
      <t>打拉根</t>
    </r>
    <r>
      <rPr>
        <sz val="12"/>
        <color rgb="FFFF0000"/>
        <rFont val="Arial"/>
        <charset val="134"/>
      </rPr>
      <t xml:space="preserve"> SHA(CMI)-SUB-</t>
    </r>
    <r>
      <rPr>
        <sz val="12"/>
        <color rgb="FFFF0000"/>
        <rFont val="宋体"/>
        <charset val="134"/>
      </rPr>
      <t>支线</t>
    </r>
    <r>
      <rPr>
        <sz val="12"/>
        <color rgb="FFFF0000"/>
        <rFont val="Arial"/>
        <charset val="134"/>
      </rPr>
      <t xml:space="preserve">  </t>
    </r>
    <r>
      <rPr>
        <sz val="12"/>
        <color rgb="FFFF0000"/>
        <rFont val="宋体"/>
        <charset val="134"/>
      </rPr>
      <t>其他偏点</t>
    </r>
    <r>
      <rPr>
        <sz val="12"/>
        <color rgb="FFFF0000"/>
        <rFont val="Arial"/>
        <charset val="134"/>
      </rPr>
      <t>JKT</t>
    </r>
    <r>
      <rPr>
        <sz val="12"/>
        <color rgb="FFFF0000"/>
        <rFont val="宋体"/>
        <charset val="134"/>
      </rPr>
      <t>支线过去</t>
    </r>
  </si>
  <si>
    <r>
      <rPr>
        <sz val="12"/>
        <color rgb="FFFF0000"/>
        <rFont val="宋体"/>
        <charset val="134"/>
      </rPr>
      <t>俄罗斯货物</t>
    </r>
    <r>
      <rPr>
        <sz val="12"/>
        <color rgb="FFFF0000"/>
        <rFont val="Arial"/>
        <charset val="134"/>
      </rPr>
      <t xml:space="preserve">   </t>
    </r>
    <r>
      <rPr>
        <sz val="12"/>
        <color rgb="FFFF0000"/>
        <rFont val="宋体"/>
        <charset val="134"/>
      </rPr>
      <t>海参崴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东方港</t>
    </r>
  </si>
  <si>
    <t>SHA-CRS1</t>
  </si>
  <si>
    <r>
      <rPr>
        <sz val="12"/>
        <color rgb="FFFF0000"/>
        <rFont val="宋体"/>
        <charset val="134"/>
      </rPr>
      <t>孟加拉货物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达卡</t>
    </r>
  </si>
  <si>
    <t>吉大-支线</t>
  </si>
  <si>
    <t>Tianjin-TS PORT-Jakarta-Semarang-Surabaya-Makassar service（CPX1航线中转雅加达19天/三宝垄21天/泗水23天/马卡萨25天）巨港，巴东等可从雅加达再转</t>
  </si>
  <si>
    <t>T/S PORT</t>
  </si>
  <si>
    <t>T/S</t>
  </si>
  <si>
    <t>JAKARTA</t>
  </si>
  <si>
    <t>SEMARANG</t>
  </si>
  <si>
    <t>SURABAYA</t>
  </si>
  <si>
    <t>MAKASSAR</t>
  </si>
  <si>
    <t>ETA(TUE)</t>
  </si>
  <si>
    <t>ETA(SAT)</t>
  </si>
  <si>
    <t>ETA(MON)</t>
  </si>
  <si>
    <t>CMI</t>
  </si>
  <si>
    <t>Tianjin-TS-Bintulu-Kota Kinabalu service（CPX1航线中转民都鲁23天）亚庇，山打根，古晋，MIRI,SIBU等可从民都鲁再转</t>
  </si>
  <si>
    <t>BINTULU</t>
  </si>
  <si>
    <t>ETD (WED)</t>
  </si>
  <si>
    <t>CMV</t>
  </si>
  <si>
    <t>Tianjin-TS PORT-Subic-Manila(S)-General Santos-Davao  service（CPX1航线中转苏比克11天/马尼拉北港13天/将军城15天/达沃17天）</t>
  </si>
  <si>
    <t>Manila(N)</t>
  </si>
  <si>
    <t>GENERAL SANTOS</t>
  </si>
  <si>
    <t>DAVAO(TFC)</t>
  </si>
  <si>
    <t>CPX6</t>
  </si>
  <si>
    <t>Tianjin-TS PORT-Manila(N)--Jakarta-Semarang-Surabaya-Makassar（CPX1航线中转雅加达17天/三宝垄19天/泗水21天/马卡萨23天）</t>
  </si>
  <si>
    <t>CVI</t>
  </si>
  <si>
    <t>Tianjin-Haiphong-Kuantan service（CJV4航线海防中转关丹24天）</t>
  </si>
  <si>
    <t>KUANTAN</t>
  </si>
  <si>
    <t>JTH</t>
  </si>
  <si>
    <t>Tianjin-Pusan-Port Klang(N)-Penang service（KXS1航线釜山中转巴生北23天/槟城24天）</t>
  </si>
  <si>
    <t>PUSAN</t>
  </si>
  <si>
    <t>Port Klang(N)</t>
  </si>
  <si>
    <t>Penang</t>
  </si>
  <si>
    <t>VITA N</t>
  </si>
  <si>
    <t>长锦泰航</t>
  </si>
  <si>
    <t>FEM</t>
  </si>
  <si>
    <t xml:space="preserve">菲律宾市场运价垂询电话：  </t>
  </si>
  <si>
    <t>022-23125073  夏飞（MR)   手机：18630328127</t>
  </si>
  <si>
    <t>东南亚其他地区市场运价垂询电话:     022-24109964   逄涛（MR) 手机：13820019466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</si>
  <si>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年5月东南亚航线船期表</t>
    </r>
    <r>
      <rPr>
        <b/>
        <sz val="14"/>
        <rFont val="Times New Roman"/>
        <charset val="134"/>
      </rPr>
      <t xml:space="preserve">)    </t>
    </r>
  </si>
  <si>
    <t>S265</t>
  </si>
  <si>
    <t>S266</t>
  </si>
  <si>
    <t>2026-05 OUTBOUND SAILING SCHEDULE</t>
  </si>
  <si>
    <t>SINOTRANS TIANJIN</t>
  </si>
  <si>
    <t>中外运天津</t>
  </si>
  <si>
    <t>2026-04 OUTBOUND SAILING SCHEDULE</t>
  </si>
  <si>
    <t>VICTORY HONOR</t>
  </si>
  <si>
    <t>海丰荣耀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</si>
  <si>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年4月东南亚航线船期表</t>
    </r>
    <r>
      <rPr>
        <b/>
        <sz val="14"/>
        <rFont val="Times New Roman"/>
        <charset val="134"/>
      </rPr>
      <t xml:space="preserve">)    </t>
    </r>
  </si>
  <si>
    <t>S263</t>
  </si>
  <si>
    <t>S264</t>
  </si>
  <si>
    <t>2026-03 OUTBOUND SAILING SCHEDULE</t>
  </si>
  <si>
    <r>
      <rPr>
        <b/>
        <sz val="18"/>
        <color theme="1"/>
        <rFont val="微软雅黑"/>
        <charset val="134"/>
      </rPr>
      <t>1.</t>
    </r>
    <r>
      <rPr>
        <b/>
        <sz val="18"/>
        <color indexed="8"/>
        <rFont val="微软雅黑"/>
        <charset val="134"/>
      </rPr>
      <t>天津-关东航线(3班/周）</t>
    </r>
  </si>
  <si>
    <t>ESTIMA</t>
  </si>
  <si>
    <t>中外运易达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</si>
  <si>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年3月东南亚航线船期表</t>
    </r>
    <r>
      <rPr>
        <b/>
        <sz val="14"/>
        <rFont val="Times New Roman"/>
        <charset val="134"/>
      </rPr>
      <t xml:space="preserve">)    </t>
    </r>
  </si>
  <si>
    <t>S261</t>
  </si>
  <si>
    <t>S262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</si>
  <si>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年2月东南亚航线船期表</t>
    </r>
    <r>
      <rPr>
        <b/>
        <sz val="14"/>
        <rFont val="Times New Roman"/>
        <charset val="134"/>
      </rPr>
      <t xml:space="preserve">)    </t>
    </r>
  </si>
  <si>
    <t>2604S</t>
  </si>
  <si>
    <t>2606S</t>
  </si>
  <si>
    <r>
      <rPr>
        <b/>
        <sz val="12"/>
        <rFont val="宋体"/>
        <charset val="134"/>
      </rPr>
      <t>CPX6:Tianjin-Subic-Batangas-Manila north harbor-Cebu Service （</t>
    </r>
    <r>
      <rPr>
        <b/>
        <sz val="12"/>
        <color rgb="FFFF00FF"/>
        <rFont val="宋体"/>
        <charset val="134"/>
      </rPr>
      <t>苏比克10天/马尼拉北港11天/宿务15天</t>
    </r>
    <r>
      <rPr>
        <b/>
        <sz val="12"/>
        <rFont val="宋体"/>
        <charset val="134"/>
      </rPr>
      <t>）</t>
    </r>
  </si>
  <si>
    <t>CEBU</t>
  </si>
  <si>
    <t>SITC ZHENGDE</t>
  </si>
  <si>
    <t>海丰正德</t>
  </si>
  <si>
    <t>S259</t>
  </si>
  <si>
    <t>S260</t>
  </si>
  <si>
    <t>2605S</t>
  </si>
  <si>
    <t>2026-02 OUTBOUND SAILING SCHEDULE</t>
  </si>
  <si>
    <t>RENOWN</t>
  </si>
  <si>
    <t>海丰雷诺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</si>
  <si>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月东南亚航线船期表</t>
    </r>
    <r>
      <rPr>
        <b/>
        <sz val="14"/>
        <rFont val="Times New Roman"/>
        <charset val="134"/>
      </rPr>
      <t xml:space="preserve">)    </t>
    </r>
  </si>
  <si>
    <t>S256</t>
  </si>
  <si>
    <t>2601S</t>
  </si>
  <si>
    <t>S257</t>
  </si>
  <si>
    <t>S258</t>
  </si>
  <si>
    <t>2026-01 OUTBOUND SAILING SCHEDULE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</si>
</sst>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\E\ \/"/>
    <numFmt numFmtId="178" formatCode="000\N"/>
    <numFmt numFmtId="179" formatCode="\W000"/>
    <numFmt numFmtId="180" formatCode="000\S\ \/"/>
    <numFmt numFmtId="181" formatCode="0000\W"/>
    <numFmt numFmtId="182" formatCode="[$-409]d/mmm/yy;@"/>
    <numFmt numFmtId="183" formatCode="[$€-2]\ #,##0.00_);[Red]\([$€-2]\ #,##0.00\)"/>
    <numFmt numFmtId="184" formatCode="[$-F400]h:mm:ss\ AM/PM"/>
    <numFmt numFmtId="185" formatCode="000\E"/>
    <numFmt numFmtId="186" formatCode="000\S"/>
  </numFmts>
  <fonts count="94">
    <font>
      <sz val="10"/>
      <name val="Arial"/>
      <charset val="134"/>
    </font>
    <font>
      <sz val="10"/>
      <color theme="1"/>
      <name val="Arial Narrow"/>
      <charset val="134"/>
    </font>
    <font>
      <sz val="9"/>
      <name val="Arial Narrow"/>
      <charset val="134"/>
    </font>
    <font>
      <sz val="9"/>
      <color theme="1"/>
      <name val="Arial Narrow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24"/>
      <color theme="1"/>
      <name val="Arial Narrow"/>
      <charset val="134"/>
    </font>
    <font>
      <b/>
      <sz val="12"/>
      <color theme="1"/>
      <name val="Arial Narrow"/>
      <charset val="134"/>
    </font>
    <font>
      <b/>
      <sz val="18"/>
      <color theme="1"/>
      <name val="Arial Narrow"/>
      <charset val="134"/>
    </font>
    <font>
      <b/>
      <sz val="16"/>
      <color theme="1"/>
      <name val="Arial Narrow"/>
      <charset val="134"/>
    </font>
    <font>
      <sz val="10"/>
      <color theme="1"/>
      <name val="微软雅黑"/>
      <charset val="134"/>
    </font>
    <font>
      <b/>
      <sz val="16"/>
      <color indexed="8"/>
      <name val="黑体"/>
      <charset val="134"/>
    </font>
    <font>
      <b/>
      <sz val="12"/>
      <color rgb="FFFF0000"/>
      <name val="微软雅黑"/>
      <charset val="134"/>
    </font>
    <font>
      <sz val="12"/>
      <name val="微软雅黑"/>
      <charset val="134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7"/>
      <color theme="1"/>
      <name val="微软雅黑"/>
      <charset val="134"/>
    </font>
    <font>
      <sz val="8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8"/>
      <color rgb="FFFF0000"/>
      <name val="微软雅黑"/>
      <charset val="134"/>
    </font>
    <font>
      <sz val="7"/>
      <color theme="1"/>
      <name val="Arial Narrow"/>
      <charset val="134"/>
    </font>
    <font>
      <b/>
      <sz val="22"/>
      <color theme="1"/>
      <name val="微软雅黑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9"/>
      <color theme="1"/>
      <name val="微软雅黑"/>
      <charset val="134"/>
    </font>
    <font>
      <sz val="8"/>
      <name val="Times New Roman"/>
      <charset val="134"/>
    </font>
    <font>
      <b/>
      <sz val="12"/>
      <name val="Times New Roman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4"/>
      <name val="黑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b/>
      <sz val="8"/>
      <name val="Arial"/>
      <charset val="134"/>
    </font>
    <font>
      <b/>
      <sz val="8"/>
      <color rgb="FFFF0000"/>
      <name val="Arial"/>
      <charset val="134"/>
    </font>
    <font>
      <b/>
      <sz val="8"/>
      <color rgb="FFFF0000"/>
      <name val="宋体"/>
      <charset val="134"/>
    </font>
    <font>
      <sz val="12"/>
      <color rgb="FFFF0000"/>
      <name val="宋体"/>
      <charset val="134"/>
    </font>
    <font>
      <b/>
      <sz val="10"/>
      <name val="Arial"/>
      <charset val="134"/>
    </font>
    <font>
      <b/>
      <sz val="8"/>
      <name val="宋体"/>
      <charset val="134"/>
    </font>
    <font>
      <b/>
      <sz val="8"/>
      <color theme="1"/>
      <name val="宋体"/>
      <charset val="134"/>
    </font>
    <font>
      <b/>
      <sz val="8"/>
      <color theme="1"/>
      <name val="Arial"/>
      <charset val="134"/>
    </font>
    <font>
      <sz val="9"/>
      <name val="Arial"/>
      <charset val="134"/>
    </font>
    <font>
      <b/>
      <sz val="12"/>
      <color rgb="FFFF0000"/>
      <name val="宋体"/>
      <charset val="134"/>
    </font>
    <font>
      <b/>
      <sz val="12"/>
      <name val="Arial"/>
      <charset val="134"/>
    </font>
    <font>
      <b/>
      <sz val="12"/>
      <color rgb="FFFF0000"/>
      <name val="Arial"/>
      <charset val="134"/>
    </font>
    <font>
      <sz val="12"/>
      <color rgb="FFFF0000"/>
      <name val="Arial"/>
      <charset val="134"/>
    </font>
    <font>
      <sz val="10"/>
      <color indexed="10"/>
      <name val="Times New Roman"/>
      <charset val="134"/>
    </font>
    <font>
      <sz val="10"/>
      <color indexed="46"/>
      <name val="Times New Roman"/>
      <charset val="134"/>
    </font>
    <font>
      <sz val="10"/>
      <name val="宋体"/>
      <charset val="134"/>
    </font>
    <font>
      <b/>
      <sz val="48"/>
      <name val="宋体"/>
      <charset val="134"/>
    </font>
    <font>
      <b/>
      <sz val="18"/>
      <name val="Times New Roman"/>
      <charset val="134"/>
    </font>
    <font>
      <b/>
      <sz val="28"/>
      <name val="宋体"/>
      <charset val="134"/>
    </font>
    <font>
      <sz val="10"/>
      <name val="Arial Narrow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2"/>
      <color rgb="FFFF00FF"/>
      <name val="宋体"/>
      <charset val="134"/>
    </font>
    <font>
      <sz val="24"/>
      <color indexed="8"/>
      <name val="华文新魏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2"/>
      <color indexed="14"/>
      <name val="宋体"/>
      <charset val="134"/>
    </font>
    <font>
      <b/>
      <sz val="18"/>
      <color indexed="8"/>
      <name val="微软雅黑"/>
      <charset val="134"/>
    </font>
    <font>
      <b/>
      <sz val="9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name val="Times New Roman"/>
      <charset val="134"/>
    </font>
    <font>
      <b/>
      <sz val="22"/>
      <color indexed="8"/>
      <name val="微软雅黑"/>
      <charset val="134"/>
    </font>
    <font>
      <sz val="8"/>
      <color indexed="8"/>
      <name val="微软雅黑"/>
      <charset val="134"/>
    </font>
    <font>
      <b/>
      <sz val="18"/>
      <color rgb="FF000000"/>
      <name val="微软雅黑"/>
      <charset val="134"/>
    </font>
    <font>
      <b/>
      <sz val="16"/>
      <color theme="1"/>
      <name val="宋体"/>
      <charset val="134"/>
    </font>
    <font>
      <sz val="12"/>
      <color theme="0" tint="-0.149998474074526"/>
      <name val="宋体"/>
      <charset val="134"/>
    </font>
    <font>
      <sz val="12"/>
      <color theme="0" tint="-0.149998474074526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176" fontId="0" fillId="0" borderId="0"/>
    <xf numFmtId="43" fontId="58" fillId="0" borderId="0" applyFont="0" applyFill="0" applyBorder="0" applyAlignment="0" applyProtection="0">
      <alignment vertical="center"/>
    </xf>
    <xf numFmtId="44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2" fontId="58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8" fillId="10" borderId="22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11" borderId="25" applyNumberFormat="0" applyAlignment="0" applyProtection="0">
      <alignment vertical="center"/>
    </xf>
    <xf numFmtId="0" fontId="68" fillId="12" borderId="26" applyNumberFormat="0" applyAlignment="0" applyProtection="0">
      <alignment vertical="center"/>
    </xf>
    <xf numFmtId="0" fontId="69" fillId="12" borderId="25" applyNumberFormat="0" applyAlignment="0" applyProtection="0">
      <alignment vertical="center"/>
    </xf>
    <xf numFmtId="0" fontId="70" fillId="13" borderId="27" applyNumberFormat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176" fontId="78" fillId="0" borderId="0"/>
    <xf numFmtId="176" fontId="5" fillId="0" borderId="0"/>
    <xf numFmtId="177" fontId="5" fillId="0" borderId="0"/>
    <xf numFmtId="178" fontId="5" fillId="0" borderId="0"/>
    <xf numFmtId="178" fontId="5" fillId="0" borderId="0">
      <alignment vertical="center"/>
    </xf>
    <xf numFmtId="176" fontId="58" fillId="0" borderId="0"/>
    <xf numFmtId="176" fontId="5" fillId="0" borderId="0">
      <alignment vertical="center"/>
    </xf>
    <xf numFmtId="176" fontId="58" fillId="0" borderId="0">
      <alignment vertical="center"/>
    </xf>
    <xf numFmtId="176" fontId="5" fillId="0" borderId="0">
      <alignment vertical="center"/>
    </xf>
    <xf numFmtId="179" fontId="5" fillId="0" borderId="0"/>
    <xf numFmtId="43" fontId="5" fillId="0" borderId="0"/>
    <xf numFmtId="180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/>
    <xf numFmtId="181" fontId="5" fillId="0" borderId="0"/>
    <xf numFmtId="176" fontId="58" fillId="0" borderId="0"/>
    <xf numFmtId="182" fontId="5" fillId="0" borderId="0"/>
    <xf numFmtId="183" fontId="5" fillId="0" borderId="0"/>
    <xf numFmtId="183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8" fillId="0" borderId="0"/>
    <xf numFmtId="176" fontId="5" fillId="0" borderId="0"/>
    <xf numFmtId="184" fontId="5" fillId="0" borderId="0"/>
    <xf numFmtId="184" fontId="5" fillId="0" borderId="0"/>
    <xf numFmtId="176" fontId="5" fillId="0" borderId="0"/>
    <xf numFmtId="184" fontId="5" fillId="0" borderId="0"/>
    <xf numFmtId="176" fontId="58" fillId="0" borderId="0"/>
    <xf numFmtId="183" fontId="5" fillId="0" borderId="0"/>
    <xf numFmtId="184" fontId="5" fillId="0" borderId="0"/>
    <xf numFmtId="184" fontId="5" fillId="0" borderId="0"/>
    <xf numFmtId="184" fontId="5" fillId="0" borderId="0"/>
    <xf numFmtId="183" fontId="5" fillId="0" borderId="0"/>
    <xf numFmtId="184" fontId="58" fillId="0" borderId="0"/>
    <xf numFmtId="0" fontId="58" fillId="0" borderId="0">
      <alignment vertical="center"/>
    </xf>
    <xf numFmtId="183" fontId="5" fillId="0" borderId="0"/>
  </cellStyleXfs>
  <cellXfs count="330">
    <xf numFmtId="176" fontId="0" fillId="0" borderId="0" xfId="0"/>
    <xf numFmtId="176" fontId="1" fillId="2" borderId="0" xfId="0" applyFont="1" applyFill="1" applyAlignment="1">
      <alignment horizontal="center"/>
    </xf>
    <xf numFmtId="176" fontId="1" fillId="2" borderId="0" xfId="0" applyFont="1" applyFill="1"/>
    <xf numFmtId="176" fontId="2" fillId="2" borderId="0" xfId="0" applyFont="1" applyFill="1"/>
    <xf numFmtId="176" fontId="3" fillId="2" borderId="0" xfId="0" applyFont="1" applyFill="1"/>
    <xf numFmtId="176" fontId="3" fillId="2" borderId="0" xfId="0" applyFont="1" applyFill="1" applyBorder="1"/>
    <xf numFmtId="176" fontId="4" fillId="2" borderId="0" xfId="0" applyFont="1" applyFill="1" applyAlignment="1">
      <alignment horizontal="left"/>
    </xf>
    <xf numFmtId="176" fontId="5" fillId="0" borderId="0" xfId="57" applyFont="1">
      <alignment vertical="center"/>
    </xf>
    <xf numFmtId="176" fontId="6" fillId="2" borderId="0" xfId="0" applyFont="1" applyFill="1" applyAlignment="1">
      <alignment horizontal="center"/>
    </xf>
    <xf numFmtId="176" fontId="7" fillId="2" borderId="0" xfId="0" applyFont="1" applyFill="1" applyAlignment="1">
      <alignment horizontal="center"/>
    </xf>
    <xf numFmtId="176" fontId="8" fillId="2" borderId="0" xfId="0" applyFont="1" applyFill="1" applyAlignment="1">
      <alignment horizontal="center"/>
    </xf>
    <xf numFmtId="176" fontId="9" fillId="2" borderId="0" xfId="0" applyFont="1" applyFill="1" applyAlignment="1">
      <alignment horizontal="center"/>
    </xf>
    <xf numFmtId="176" fontId="10" fillId="2" borderId="0" xfId="0" applyFont="1" applyFill="1" applyAlignment="1">
      <alignment horizontal="center"/>
    </xf>
    <xf numFmtId="176" fontId="11" fillId="2" borderId="0" xfId="0" applyFont="1" applyFill="1" applyAlignment="1">
      <alignment horizontal="center"/>
    </xf>
    <xf numFmtId="176" fontId="12" fillId="2" borderId="0" xfId="0" applyFont="1" applyFill="1" applyAlignment="1">
      <alignment horizontal="left" vertical="top" wrapText="1"/>
    </xf>
    <xf numFmtId="176" fontId="12" fillId="2" borderId="0" xfId="0" applyFont="1" applyFill="1" applyAlignment="1">
      <alignment vertical="top" wrapText="1"/>
    </xf>
    <xf numFmtId="176" fontId="13" fillId="2" borderId="0" xfId="0" applyFont="1" applyFill="1" applyAlignment="1">
      <alignment horizontal="left" vertical="top" wrapText="1"/>
    </xf>
    <xf numFmtId="176" fontId="14" fillId="2" borderId="0" xfId="0" applyFont="1" applyFill="1" applyAlignment="1">
      <alignment horizontal="left"/>
    </xf>
    <xf numFmtId="176" fontId="15" fillId="2" borderId="1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center"/>
    </xf>
    <xf numFmtId="176" fontId="16" fillId="2" borderId="0" xfId="0" applyFont="1" applyFill="1" applyAlignment="1">
      <alignment horizontal="center"/>
    </xf>
    <xf numFmtId="176" fontId="17" fillId="3" borderId="2" xfId="0" applyFont="1" applyFill="1" applyBorder="1" applyAlignment="1">
      <alignment horizontal="center" vertical="center" wrapText="1"/>
    </xf>
    <xf numFmtId="176" fontId="17" fillId="3" borderId="3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/>
    </xf>
    <xf numFmtId="176" fontId="4" fillId="3" borderId="5" xfId="0" applyFont="1" applyFill="1" applyBorder="1" applyAlignment="1">
      <alignment horizontal="center" vertical="center"/>
    </xf>
    <xf numFmtId="176" fontId="4" fillId="3" borderId="6" xfId="0" applyFont="1" applyFill="1" applyBorder="1" applyAlignment="1">
      <alignment horizontal="center" vertical="center"/>
    </xf>
    <xf numFmtId="176" fontId="4" fillId="3" borderId="7" xfId="0" applyFont="1" applyFill="1" applyBorder="1" applyAlignment="1">
      <alignment horizontal="center" vertical="center"/>
    </xf>
    <xf numFmtId="176" fontId="10" fillId="2" borderId="0" xfId="0" applyFont="1" applyFill="1"/>
    <xf numFmtId="176" fontId="17" fillId="3" borderId="8" xfId="0" applyFont="1" applyFill="1" applyBorder="1" applyAlignment="1">
      <alignment horizontal="center" vertical="center" wrapText="1"/>
    </xf>
    <xf numFmtId="176" fontId="17" fillId="3" borderId="9" xfId="0" applyFont="1" applyFill="1" applyBorder="1" applyAlignment="1">
      <alignment horizontal="center" vertical="center" wrapText="1"/>
    </xf>
    <xf numFmtId="176" fontId="17" fillId="3" borderId="10" xfId="0" applyFont="1" applyFill="1" applyBorder="1" applyAlignment="1">
      <alignment horizontal="center" vertical="center" wrapText="1"/>
    </xf>
    <xf numFmtId="176" fontId="17" fillId="3" borderId="11" xfId="0" applyFont="1" applyFill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/>
    </xf>
    <xf numFmtId="176" fontId="4" fillId="3" borderId="4" xfId="0" applyNumberFormat="1" applyFont="1" applyFill="1" applyBorder="1" applyAlignment="1">
      <alignment horizontal="center"/>
    </xf>
    <xf numFmtId="176" fontId="18" fillId="0" borderId="4" xfId="0" applyFont="1" applyFill="1" applyBorder="1" applyAlignment="1">
      <alignment horizontal="center"/>
    </xf>
    <xf numFmtId="185" fontId="18" fillId="0" borderId="5" xfId="0" applyNumberFormat="1" applyFont="1" applyFill="1" applyBorder="1" applyAlignment="1" applyProtection="1">
      <alignment horizontal="center" vertical="center"/>
      <protection locked="0"/>
    </xf>
    <xf numFmtId="16" fontId="4" fillId="2" borderId="4" xfId="0" applyNumberFormat="1" applyFont="1" applyFill="1" applyBorder="1" applyAlignment="1">
      <alignment horizontal="center"/>
    </xf>
    <xf numFmtId="16" fontId="18" fillId="0" borderId="4" xfId="0" applyNumberFormat="1" applyFont="1" applyFill="1" applyBorder="1" applyAlignment="1">
      <alignment horizontal="center"/>
    </xf>
    <xf numFmtId="16" fontId="18" fillId="2" borderId="4" xfId="0" applyNumberFormat="1" applyFont="1" applyFill="1" applyBorder="1" applyAlignment="1">
      <alignment horizontal="center"/>
    </xf>
    <xf numFmtId="176" fontId="18" fillId="2" borderId="0" xfId="0" applyFont="1" applyFill="1"/>
    <xf numFmtId="176" fontId="4" fillId="2" borderId="0" xfId="0" applyFont="1" applyFill="1"/>
    <xf numFmtId="176" fontId="19" fillId="2" borderId="0" xfId="0" applyFont="1" applyFill="1"/>
    <xf numFmtId="176" fontId="4" fillId="2" borderId="0" xfId="0" applyFont="1" applyFill="1" applyBorder="1"/>
    <xf numFmtId="176" fontId="18" fillId="2" borderId="0" xfId="0" applyFont="1" applyFill="1" applyBorder="1" applyAlignment="1"/>
    <xf numFmtId="176" fontId="4" fillId="2" borderId="0" xfId="0" applyFont="1" applyFill="1" applyBorder="1" applyAlignment="1"/>
    <xf numFmtId="176" fontId="4" fillId="2" borderId="0" xfId="0" applyFont="1" applyFill="1" applyAlignment="1"/>
    <xf numFmtId="176" fontId="15" fillId="2" borderId="0" xfId="0" applyFont="1" applyFill="1" applyBorder="1" applyAlignment="1"/>
    <xf numFmtId="176" fontId="4" fillId="3" borderId="4" xfId="0" applyFont="1" applyFill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center"/>
    </xf>
    <xf numFmtId="176" fontId="4" fillId="3" borderId="6" xfId="0" applyFont="1" applyFill="1" applyBorder="1" applyAlignment="1">
      <alignment horizontal="center"/>
    </xf>
    <xf numFmtId="176" fontId="4" fillId="3" borderId="7" xfId="0" applyFont="1" applyFill="1" applyBorder="1" applyAlignment="1">
      <alignment horizontal="center"/>
    </xf>
    <xf numFmtId="176" fontId="17" fillId="2" borderId="0" xfId="0" applyFont="1" applyFill="1" applyBorder="1" applyAlignment="1">
      <alignment horizontal="center"/>
    </xf>
    <xf numFmtId="176" fontId="4" fillId="2" borderId="0" xfId="0" applyNumberFormat="1" applyFont="1" applyFill="1" applyBorder="1" applyAlignment="1">
      <alignment horizontal="center"/>
    </xf>
    <xf numFmtId="176" fontId="10" fillId="2" borderId="0" xfId="0" applyFont="1" applyFill="1" applyBorder="1"/>
    <xf numFmtId="176" fontId="19" fillId="2" borderId="0" xfId="0" applyNumberFormat="1" applyFont="1" applyFill="1" applyBorder="1" applyAlignment="1">
      <alignment horizontal="left"/>
    </xf>
    <xf numFmtId="176" fontId="4" fillId="0" borderId="4" xfId="0" applyFont="1" applyFill="1" applyBorder="1" applyAlignment="1">
      <alignment horizontal="center"/>
    </xf>
    <xf numFmtId="176" fontId="20" fillId="2" borderId="0" xfId="0" applyFont="1" applyFill="1" applyBorder="1" applyAlignment="1">
      <alignment horizontal="left"/>
    </xf>
    <xf numFmtId="176" fontId="16" fillId="2" borderId="0" xfId="0" applyFont="1" applyFill="1" applyAlignment="1"/>
    <xf numFmtId="176" fontId="4" fillId="3" borderId="2" xfId="0" applyFont="1" applyFill="1" applyBorder="1" applyAlignment="1">
      <alignment horizontal="center" vertical="center" wrapText="1"/>
    </xf>
    <xf numFmtId="176" fontId="4" fillId="3" borderId="3" xfId="0" applyFont="1" applyFill="1" applyBorder="1" applyAlignment="1">
      <alignment horizontal="center" vertical="center" wrapText="1"/>
    </xf>
    <xf numFmtId="176" fontId="4" fillId="3" borderId="8" xfId="0" applyFont="1" applyFill="1" applyBorder="1" applyAlignment="1">
      <alignment horizontal="center" vertical="center" wrapText="1"/>
    </xf>
    <xf numFmtId="176" fontId="4" fillId="3" borderId="9" xfId="0" applyFont="1" applyFill="1" applyBorder="1" applyAlignment="1">
      <alignment horizontal="center" vertical="center" wrapText="1"/>
    </xf>
    <xf numFmtId="176" fontId="4" fillId="0" borderId="0" xfId="0" applyFont="1" applyFill="1" applyBorder="1" applyAlignment="1">
      <alignment horizontal="center"/>
    </xf>
    <xf numFmtId="176" fontId="4" fillId="3" borderId="10" xfId="0" applyFont="1" applyFill="1" applyBorder="1" applyAlignment="1">
      <alignment horizontal="center" vertical="center" wrapText="1"/>
    </xf>
    <xf numFmtId="176" fontId="4" fillId="3" borderId="11" xfId="0" applyFont="1" applyFill="1" applyBorder="1" applyAlignment="1">
      <alignment horizontal="center" vertical="center" wrapText="1"/>
    </xf>
    <xf numFmtId="176" fontId="19" fillId="2" borderId="8" xfId="0" applyNumberFormat="1" applyFont="1" applyFill="1" applyBorder="1" applyAlignment="1">
      <alignment horizontal="left" wrapText="1"/>
    </xf>
    <xf numFmtId="176" fontId="19" fillId="2" borderId="0" xfId="0" applyNumberFormat="1" applyFont="1" applyFill="1" applyBorder="1" applyAlignment="1">
      <alignment horizontal="left" wrapText="1"/>
    </xf>
    <xf numFmtId="176" fontId="4" fillId="2" borderId="0" xfId="0" applyNumberFormat="1" applyFont="1" applyFill="1" applyBorder="1" applyAlignment="1">
      <alignment horizontal="center" wrapText="1"/>
    </xf>
    <xf numFmtId="176" fontId="19" fillId="2" borderId="0" xfId="0" applyNumberFormat="1" applyFont="1" applyFill="1" applyBorder="1" applyAlignment="1">
      <alignment horizontal="center"/>
    </xf>
    <xf numFmtId="176" fontId="18" fillId="2" borderId="0" xfId="0" applyFont="1" applyFill="1" applyAlignment="1"/>
    <xf numFmtId="176" fontId="14" fillId="2" borderId="0" xfId="0" applyFont="1" applyFill="1" applyAlignment="1"/>
    <xf numFmtId="176" fontId="4" fillId="2" borderId="0" xfId="0" applyFont="1" applyFill="1" applyAlignment="1">
      <alignment horizontal="center"/>
    </xf>
    <xf numFmtId="176" fontId="3" fillId="2" borderId="0" xfId="0" applyFont="1" applyFill="1" applyAlignment="1">
      <alignment horizontal="center"/>
    </xf>
    <xf numFmtId="176" fontId="21" fillId="2" borderId="0" xfId="0" applyFont="1" applyFill="1" applyAlignment="1">
      <alignment horizontal="center"/>
    </xf>
    <xf numFmtId="176" fontId="4" fillId="2" borderId="0" xfId="0" applyFont="1" applyFill="1" applyBorder="1" applyAlignment="1">
      <alignment horizontal="center"/>
    </xf>
    <xf numFmtId="176" fontId="3" fillId="2" borderId="0" xfId="0" applyFont="1" applyFill="1" applyBorder="1" applyAlignment="1">
      <alignment horizontal="center"/>
    </xf>
    <xf numFmtId="176" fontId="4" fillId="3" borderId="4" xfId="0" applyNumberFormat="1" applyFont="1" applyFill="1" applyBorder="1" applyAlignment="1">
      <alignment horizontal="center" wrapText="1"/>
    </xf>
    <xf numFmtId="176" fontId="3" fillId="2" borderId="0" xfId="0" applyNumberFormat="1" applyFont="1" applyFill="1" applyBorder="1" applyAlignment="1">
      <alignment horizontal="center" wrapText="1"/>
    </xf>
    <xf numFmtId="176" fontId="3" fillId="2" borderId="0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 vertical="center"/>
    </xf>
    <xf numFmtId="176" fontId="19" fillId="2" borderId="0" xfId="0" applyFont="1" applyFill="1" applyAlignment="1"/>
    <xf numFmtId="186" fontId="18" fillId="0" borderId="5" xfId="0" applyNumberFormat="1" applyFont="1" applyFill="1" applyBorder="1" applyAlignment="1" applyProtection="1">
      <alignment horizontal="center" vertical="center"/>
      <protection locked="0"/>
    </xf>
    <xf numFmtId="16" fontId="18" fillId="0" borderId="4" xfId="0" applyNumberFormat="1" applyFont="1" applyFill="1" applyBorder="1" applyAlignment="1">
      <alignment horizontal="center" vertical="center"/>
    </xf>
    <xf numFmtId="185" fontId="18" fillId="4" borderId="5" xfId="0" applyNumberFormat="1" applyFont="1" applyFill="1" applyBorder="1" applyAlignment="1" applyProtection="1">
      <alignment horizontal="center" vertical="center"/>
      <protection locked="0"/>
    </xf>
    <xf numFmtId="176" fontId="18" fillId="4" borderId="4" xfId="0" applyFont="1" applyFill="1" applyBorder="1" applyAlignment="1">
      <alignment horizontal="center"/>
    </xf>
    <xf numFmtId="186" fontId="19" fillId="4" borderId="5" xfId="0" applyNumberFormat="1" applyFont="1" applyFill="1" applyBorder="1" applyAlignment="1" applyProtection="1">
      <alignment horizontal="center" vertical="center"/>
      <protection locked="0"/>
    </xf>
    <xf numFmtId="176" fontId="22" fillId="2" borderId="0" xfId="0" applyFont="1" applyFill="1" applyAlignment="1"/>
    <xf numFmtId="176" fontId="4" fillId="3" borderId="5" xfId="0" applyNumberFormat="1" applyFont="1" applyFill="1" applyBorder="1" applyAlignment="1">
      <alignment horizontal="center" wrapText="1"/>
    </xf>
    <xf numFmtId="176" fontId="4" fillId="3" borderId="7" xfId="0" applyNumberFormat="1" applyFont="1" applyFill="1" applyBorder="1" applyAlignment="1">
      <alignment horizontal="center" wrapText="1"/>
    </xf>
    <xf numFmtId="176" fontId="20" fillId="2" borderId="0" xfId="0" applyFont="1" applyFill="1" applyBorder="1" applyAlignment="1">
      <alignment horizontal="center"/>
    </xf>
    <xf numFmtId="176" fontId="4" fillId="3" borderId="4" xfId="0" applyFont="1" applyFill="1" applyBorder="1" applyAlignment="1">
      <alignment vertical="center"/>
    </xf>
    <xf numFmtId="16" fontId="18" fillId="5" borderId="4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center"/>
    </xf>
    <xf numFmtId="185" fontId="18" fillId="0" borderId="0" xfId="0" applyNumberFormat="1" applyFont="1" applyFill="1" applyBorder="1" applyAlignment="1" applyProtection="1">
      <alignment horizontal="center" vertical="center"/>
      <protection locked="0"/>
    </xf>
    <xf numFmtId="176" fontId="18" fillId="0" borderId="0" xfId="0" applyFont="1" applyFill="1" applyBorder="1" applyAlignment="1">
      <alignment horizontal="center"/>
    </xf>
    <xf numFmtId="176" fontId="23" fillId="0" borderId="0" xfId="0" applyNumberFormat="1" applyFont="1" applyFill="1" applyAlignment="1">
      <alignment horizontal="left" vertical="center"/>
    </xf>
    <xf numFmtId="176" fontId="24" fillId="0" borderId="0" xfId="0" applyNumberFormat="1" applyFont="1" applyFill="1" applyAlignment="1">
      <alignment horizontal="left" vertical="center"/>
    </xf>
    <xf numFmtId="176" fontId="24" fillId="0" borderId="0" xfId="0" applyNumberFormat="1" applyFont="1" applyFill="1" applyAlignment="1">
      <alignment vertical="center"/>
    </xf>
    <xf numFmtId="176" fontId="5" fillId="0" borderId="0" xfId="57" applyFont="1" applyFill="1">
      <alignment vertical="center"/>
    </xf>
    <xf numFmtId="186" fontId="18" fillId="0" borderId="0" xfId="0" applyNumberFormat="1" applyFont="1" applyFill="1" applyBorder="1" applyAlignment="1" applyProtection="1">
      <alignment horizontal="left" vertical="center"/>
      <protection locked="0"/>
    </xf>
    <xf numFmtId="176" fontId="1" fillId="2" borderId="0" xfId="0" applyFont="1" applyFill="1" applyAlignment="1">
      <alignment horizontal="left"/>
    </xf>
    <xf numFmtId="176" fontId="18" fillId="0" borderId="0" xfId="0" applyNumberFormat="1" applyFont="1" applyFill="1" applyBorder="1" applyAlignment="1">
      <alignment horizontal="left"/>
    </xf>
    <xf numFmtId="176" fontId="18" fillId="0" borderId="0" xfId="0" applyNumberFormat="1" applyFont="1" applyFill="1" applyBorder="1" applyAlignment="1">
      <alignment horizontal="center"/>
    </xf>
    <xf numFmtId="176" fontId="25" fillId="2" borderId="0" xfId="0" applyFont="1" applyFill="1" applyAlignment="1"/>
    <xf numFmtId="185" fontId="4" fillId="2" borderId="0" xfId="0" applyNumberFormat="1" applyFont="1" applyFill="1" applyBorder="1" applyAlignment="1" applyProtection="1">
      <alignment horizontal="center" vertical="center"/>
      <protection locked="0"/>
    </xf>
    <xf numFmtId="176" fontId="26" fillId="2" borderId="0" xfId="0" applyFont="1" applyFill="1" applyAlignment="1">
      <alignment horizontal="left"/>
    </xf>
    <xf numFmtId="176" fontId="26" fillId="2" borderId="0" xfId="0" applyFont="1" applyFill="1" applyAlignment="1">
      <alignment horizontal="center"/>
    </xf>
    <xf numFmtId="176" fontId="16" fillId="2" borderId="0" xfId="0" applyNumberFormat="1" applyFont="1" applyFill="1" applyAlignment="1">
      <alignment horizontal="center"/>
    </xf>
    <xf numFmtId="176" fontId="15" fillId="3" borderId="4" xfId="0" applyFont="1" applyFill="1" applyBorder="1" applyAlignment="1">
      <alignment horizontal="center" vertical="center" wrapText="1"/>
    </xf>
    <xf numFmtId="176" fontId="15" fillId="3" borderId="6" xfId="0" applyFont="1" applyFill="1" applyBorder="1" applyAlignment="1">
      <alignment horizontal="center" vertical="center" wrapText="1"/>
    </xf>
    <xf numFmtId="176" fontId="15" fillId="3" borderId="7" xfId="0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horizontal="center"/>
    </xf>
    <xf numFmtId="176" fontId="15" fillId="2" borderId="4" xfId="0" applyFont="1" applyFill="1" applyBorder="1" applyAlignment="1">
      <alignment horizontal="center" vertical="center" wrapText="1"/>
    </xf>
    <xf numFmtId="176" fontId="10" fillId="2" borderId="6" xfId="0" applyFont="1" applyFill="1" applyBorder="1" applyAlignment="1">
      <alignment horizontal="left" vertical="center" wrapText="1"/>
    </xf>
    <xf numFmtId="176" fontId="10" fillId="2" borderId="7" xfId="0" applyFont="1" applyFill="1" applyBorder="1" applyAlignment="1">
      <alignment horizontal="left" vertical="center" wrapText="1"/>
    </xf>
    <xf numFmtId="176" fontId="15" fillId="2" borderId="12" xfId="0" applyFont="1" applyFill="1" applyBorder="1" applyAlignment="1">
      <alignment horizontal="center" vertical="center" wrapText="1"/>
    </xf>
    <xf numFmtId="176" fontId="10" fillId="2" borderId="0" xfId="0" applyFont="1" applyFill="1" applyBorder="1" applyAlignment="1">
      <alignment horizontal="center"/>
    </xf>
    <xf numFmtId="176" fontId="10" fillId="2" borderId="9" xfId="0" applyFont="1" applyFill="1" applyBorder="1"/>
    <xf numFmtId="176" fontId="15" fillId="2" borderId="13" xfId="0" applyFont="1" applyFill="1" applyBorder="1" applyAlignment="1">
      <alignment horizontal="center" vertical="center" wrapText="1"/>
    </xf>
    <xf numFmtId="176" fontId="10" fillId="2" borderId="0" xfId="0" applyFont="1" applyFill="1" applyBorder="1" applyAlignment="1">
      <alignment horizontal="center" vertical="center"/>
    </xf>
    <xf numFmtId="176" fontId="15" fillId="2" borderId="14" xfId="0" applyFont="1" applyFill="1" applyBorder="1" applyAlignment="1">
      <alignment horizontal="center" vertical="center" wrapText="1"/>
    </xf>
    <xf numFmtId="176" fontId="10" fillId="2" borderId="1" xfId="0" applyFont="1" applyFill="1" applyBorder="1"/>
    <xf numFmtId="176" fontId="10" fillId="2" borderId="1" xfId="0" applyFont="1" applyFill="1" applyBorder="1" applyAlignment="1">
      <alignment horizontal="center"/>
    </xf>
    <xf numFmtId="176" fontId="10" fillId="2" borderId="11" xfId="0" applyFont="1" applyFill="1" applyBorder="1"/>
    <xf numFmtId="176" fontId="15" fillId="2" borderId="4" xfId="0" applyFont="1" applyFill="1" applyBorder="1" applyAlignment="1">
      <alignment horizontal="center" vertical="center"/>
    </xf>
    <xf numFmtId="176" fontId="10" fillId="2" borderId="5" xfId="0" applyFont="1" applyFill="1" applyBorder="1" applyAlignment="1">
      <alignment horizontal="left" vertical="center" wrapText="1"/>
    </xf>
    <xf numFmtId="176" fontId="10" fillId="2" borderId="2" xfId="0" applyFont="1" applyFill="1" applyBorder="1"/>
    <xf numFmtId="176" fontId="10" fillId="2" borderId="15" xfId="0" applyFont="1" applyFill="1" applyBorder="1"/>
    <xf numFmtId="176" fontId="10" fillId="2" borderId="15" xfId="0" applyFont="1" applyFill="1" applyBorder="1" applyAlignment="1">
      <alignment horizontal="center"/>
    </xf>
    <xf numFmtId="176" fontId="10" fillId="2" borderId="3" xfId="0" applyFont="1" applyFill="1" applyBorder="1"/>
    <xf numFmtId="176" fontId="10" fillId="2" borderId="8" xfId="0" applyFont="1" applyFill="1" applyBorder="1"/>
    <xf numFmtId="176" fontId="10" fillId="2" borderId="10" xfId="0" applyFont="1" applyFill="1" applyBorder="1"/>
    <xf numFmtId="176" fontId="10" fillId="2" borderId="10" xfId="0" applyFont="1" applyFill="1" applyBorder="1" applyAlignment="1">
      <alignment horizontal="left" vertical="top" wrapText="1"/>
    </xf>
    <xf numFmtId="176" fontId="10" fillId="2" borderId="1" xfId="0" applyFont="1" applyFill="1" applyBorder="1" applyAlignment="1">
      <alignment horizontal="left" vertical="top" wrapText="1"/>
    </xf>
    <xf numFmtId="176" fontId="10" fillId="2" borderId="11" xfId="0" applyFont="1" applyFill="1" applyBorder="1" applyAlignment="1">
      <alignment horizontal="left" vertical="top" wrapText="1"/>
    </xf>
    <xf numFmtId="176" fontId="10" fillId="2" borderId="10" xfId="0" applyFont="1" applyFill="1" applyBorder="1" applyAlignment="1">
      <alignment horizontal="left" vertical="center" wrapText="1"/>
    </xf>
    <xf numFmtId="176" fontId="10" fillId="2" borderId="1" xfId="0" applyFont="1" applyFill="1" applyBorder="1" applyAlignment="1">
      <alignment horizontal="left" vertical="center" wrapText="1"/>
    </xf>
    <xf numFmtId="176" fontId="10" fillId="2" borderId="11" xfId="0" applyFont="1" applyFill="1" applyBorder="1" applyAlignment="1">
      <alignment horizontal="left" vertical="center" wrapText="1"/>
    </xf>
    <xf numFmtId="176" fontId="27" fillId="0" borderId="0" xfId="57" applyFont="1">
      <alignment vertical="center"/>
    </xf>
    <xf numFmtId="176" fontId="28" fillId="0" borderId="0" xfId="57" applyFont="1">
      <alignment vertical="center"/>
    </xf>
    <xf numFmtId="176" fontId="29" fillId="0" borderId="0" xfId="57" applyFont="1">
      <alignment vertical="center"/>
    </xf>
    <xf numFmtId="176" fontId="5" fillId="0" borderId="0" xfId="57" applyFill="1" applyAlignment="1">
      <alignment horizontal="center" vertical="center"/>
    </xf>
    <xf numFmtId="176" fontId="5" fillId="0" borderId="0" xfId="57" applyFont="1" applyFill="1" applyAlignment="1">
      <alignment horizontal="center" vertical="center"/>
    </xf>
    <xf numFmtId="176" fontId="24" fillId="6" borderId="0" xfId="57" applyFont="1" applyFill="1" applyBorder="1" applyAlignment="1">
      <alignment vertical="top"/>
    </xf>
    <xf numFmtId="176" fontId="30" fillId="6" borderId="0" xfId="57" applyFont="1" applyFill="1" applyBorder="1" applyAlignment="1">
      <alignment horizontal="center" vertical="center" wrapText="1"/>
    </xf>
    <xf numFmtId="176" fontId="31" fillId="6" borderId="0" xfId="57" applyFont="1" applyFill="1" applyBorder="1" applyAlignment="1">
      <alignment horizontal="center" vertical="center" wrapText="1"/>
    </xf>
    <xf numFmtId="176" fontId="27" fillId="6" borderId="0" xfId="57" applyFont="1" applyFill="1">
      <alignment vertical="center"/>
    </xf>
    <xf numFmtId="176" fontId="32" fillId="6" borderId="0" xfId="57" applyFont="1" applyFill="1" applyAlignment="1">
      <alignment horizontal="left" vertical="center"/>
    </xf>
    <xf numFmtId="176" fontId="33" fillId="6" borderId="0" xfId="57" applyFont="1" applyFill="1" applyAlignment="1">
      <alignment horizontal="left" vertical="top" wrapText="1"/>
    </xf>
    <xf numFmtId="176" fontId="34" fillId="6" borderId="0" xfId="57" applyFont="1" applyFill="1" applyAlignment="1">
      <alignment horizontal="left" vertical="top" wrapText="1"/>
    </xf>
    <xf numFmtId="176" fontId="28" fillId="6" borderId="0" xfId="57" applyFont="1" applyFill="1">
      <alignment vertical="center"/>
    </xf>
    <xf numFmtId="176" fontId="24" fillId="6" borderId="0" xfId="57" applyFont="1" applyFill="1" applyAlignment="1">
      <alignment horizontal="left" vertical="top"/>
    </xf>
    <xf numFmtId="176" fontId="28" fillId="6" borderId="0" xfId="57" applyFont="1" applyFill="1" applyAlignment="1">
      <alignment horizontal="left" vertical="center"/>
    </xf>
    <xf numFmtId="49" fontId="28" fillId="6" borderId="0" xfId="57" applyNumberFormat="1" applyFont="1" applyFill="1" applyAlignment="1">
      <alignment horizontal="center" vertical="top" wrapText="1"/>
    </xf>
    <xf numFmtId="176" fontId="35" fillId="0" borderId="0" xfId="57" applyFont="1" applyFill="1" applyBorder="1" applyAlignment="1" applyProtection="1">
      <alignment vertical="center"/>
      <protection locked="0"/>
    </xf>
    <xf numFmtId="176" fontId="24" fillId="0" borderId="0" xfId="57" applyFont="1" applyFill="1" applyBorder="1" applyProtection="1">
      <alignment vertical="center"/>
      <protection locked="0"/>
    </xf>
    <xf numFmtId="16" fontId="36" fillId="0" borderId="0" xfId="57" applyNumberFormat="1" applyFont="1" applyFill="1" applyBorder="1" applyAlignment="1">
      <alignment horizontal="center" vertical="center" wrapText="1"/>
    </xf>
    <xf numFmtId="176" fontId="36" fillId="0" borderId="0" xfId="57" applyNumberFormat="1" applyFont="1" applyFill="1" applyBorder="1" applyAlignment="1" applyProtection="1">
      <alignment horizontal="center"/>
      <protection locked="0"/>
    </xf>
    <xf numFmtId="176" fontId="37" fillId="0" borderId="0" xfId="57" applyNumberFormat="1" applyFont="1" applyFill="1" applyBorder="1" applyAlignment="1" applyProtection="1">
      <alignment horizontal="center"/>
      <protection locked="0"/>
    </xf>
    <xf numFmtId="176" fontId="36" fillId="0" borderId="0" xfId="57" applyFont="1" applyFill="1" applyBorder="1" applyAlignment="1">
      <alignment horizontal="center" vertical="center"/>
    </xf>
    <xf numFmtId="176" fontId="36" fillId="0" borderId="0" xfId="57" applyFont="1" applyFill="1" applyBorder="1" applyAlignment="1" applyProtection="1">
      <alignment vertical="center"/>
      <protection locked="0"/>
    </xf>
    <xf numFmtId="176" fontId="36" fillId="7" borderId="4" xfId="57" applyFont="1" applyFill="1" applyBorder="1" applyAlignment="1">
      <alignment horizontal="center"/>
    </xf>
    <xf numFmtId="176" fontId="36" fillId="7" borderId="12" xfId="57" applyFont="1" applyFill="1" applyBorder="1" applyAlignment="1">
      <alignment horizontal="center"/>
    </xf>
    <xf numFmtId="176" fontId="36" fillId="7" borderId="4" xfId="57" applyFont="1" applyFill="1" applyBorder="1" applyAlignment="1">
      <alignment horizontal="center" wrapText="1"/>
    </xf>
    <xf numFmtId="176" fontId="36" fillId="8" borderId="5" xfId="57" applyFont="1" applyFill="1" applyBorder="1" applyAlignment="1">
      <alignment horizontal="center"/>
    </xf>
    <xf numFmtId="176" fontId="36" fillId="8" borderId="7" xfId="57" applyFont="1" applyFill="1" applyBorder="1" applyAlignment="1">
      <alignment horizontal="center"/>
    </xf>
    <xf numFmtId="176" fontId="36" fillId="7" borderId="14" xfId="57" applyFont="1" applyFill="1" applyBorder="1" applyAlignment="1">
      <alignment horizontal="center"/>
    </xf>
    <xf numFmtId="176" fontId="37" fillId="8" borderId="5" xfId="57" applyNumberFormat="1" applyFont="1" applyFill="1" applyBorder="1" applyAlignment="1" applyProtection="1">
      <protection locked="0"/>
    </xf>
    <xf numFmtId="176" fontId="38" fillId="8" borderId="5" xfId="57" applyNumberFormat="1" applyFont="1" applyFill="1" applyBorder="1" applyAlignment="1" applyProtection="1">
      <protection locked="0"/>
    </xf>
    <xf numFmtId="186" fontId="37" fillId="8" borderId="4" xfId="57" applyNumberFormat="1" applyFont="1" applyFill="1" applyBorder="1" applyAlignment="1">
      <alignment horizontal="center" wrapText="1"/>
    </xf>
    <xf numFmtId="16" fontId="36" fillId="8" borderId="4" xfId="57" applyNumberFormat="1" applyFont="1" applyFill="1" applyBorder="1" applyAlignment="1">
      <alignment horizontal="center"/>
    </xf>
    <xf numFmtId="176" fontId="39" fillId="0" borderId="0" xfId="57" applyFont="1">
      <alignment vertical="center"/>
    </xf>
    <xf numFmtId="176" fontId="4" fillId="2" borderId="0" xfId="0" applyFont="1" applyFill="1" applyBorder="1" applyAlignment="1">
      <alignment horizontal="left"/>
    </xf>
    <xf numFmtId="176" fontId="40" fillId="0" borderId="0" xfId="57" applyFont="1" applyFill="1" applyBorder="1" applyAlignment="1" applyProtection="1">
      <alignment vertical="center"/>
      <protection locked="0"/>
    </xf>
    <xf numFmtId="176" fontId="24" fillId="0" borderId="1" xfId="57" applyFont="1" applyFill="1" applyBorder="1" applyAlignment="1">
      <alignment vertical="center"/>
    </xf>
    <xf numFmtId="176" fontId="5" fillId="0" borderId="1" xfId="57" applyFont="1" applyFill="1" applyBorder="1" applyAlignment="1">
      <alignment vertical="center"/>
    </xf>
    <xf numFmtId="176" fontId="5" fillId="0" borderId="1" xfId="57" applyFont="1" applyBorder="1" applyAlignment="1">
      <alignment vertical="center"/>
    </xf>
    <xf numFmtId="176" fontId="5" fillId="0" borderId="1" xfId="57" applyFont="1" applyBorder="1" applyAlignment="1">
      <alignment vertical="center" wrapText="1"/>
    </xf>
    <xf numFmtId="176" fontId="5" fillId="0" borderId="0" xfId="57" applyFont="1" applyBorder="1" applyAlignment="1">
      <alignment vertical="center"/>
    </xf>
    <xf numFmtId="176" fontId="36" fillId="8" borderId="12" xfId="57" applyFont="1" applyFill="1" applyBorder="1" applyAlignment="1">
      <alignment horizontal="center"/>
    </xf>
    <xf numFmtId="176" fontId="36" fillId="8" borderId="12" xfId="57" applyFont="1" applyFill="1" applyBorder="1" applyAlignment="1">
      <alignment horizontal="center" wrapText="1"/>
    </xf>
    <xf numFmtId="176" fontId="36" fillId="8" borderId="4" xfId="57" applyFont="1" applyFill="1" applyBorder="1" applyAlignment="1">
      <alignment horizontal="center"/>
    </xf>
    <xf numFmtId="176" fontId="36" fillId="8" borderId="14" xfId="57" applyFont="1" applyFill="1" applyBorder="1" applyAlignment="1">
      <alignment horizontal="center"/>
    </xf>
    <xf numFmtId="176" fontId="36" fillId="8" borderId="14" xfId="57" applyFont="1" applyFill="1" applyBorder="1" applyAlignment="1">
      <alignment horizontal="center" wrapText="1"/>
    </xf>
    <xf numFmtId="176" fontId="41" fillId="8" borderId="5" xfId="57" applyNumberFormat="1" applyFont="1" applyFill="1" applyBorder="1" applyAlignment="1" applyProtection="1">
      <protection locked="0"/>
    </xf>
    <xf numFmtId="186" fontId="36" fillId="8" borderId="4" xfId="57" applyNumberFormat="1" applyFont="1" applyFill="1" applyBorder="1" applyAlignment="1">
      <alignment horizontal="center" wrapText="1"/>
    </xf>
    <xf numFmtId="16" fontId="36" fillId="8" borderId="5" xfId="57" applyNumberFormat="1" applyFont="1" applyFill="1" applyBorder="1" applyAlignment="1">
      <alignment horizontal="center"/>
    </xf>
    <xf numFmtId="16" fontId="36" fillId="8" borderId="7" xfId="57" applyNumberFormat="1" applyFont="1" applyFill="1" applyBorder="1" applyAlignment="1">
      <alignment horizontal="center"/>
    </xf>
    <xf numFmtId="176" fontId="29" fillId="0" borderId="0" xfId="57" applyFont="1" applyFill="1">
      <alignment vertical="center"/>
    </xf>
    <xf numFmtId="176" fontId="42" fillId="8" borderId="5" xfId="57" applyNumberFormat="1" applyFont="1" applyFill="1" applyBorder="1" applyAlignment="1" applyProtection="1">
      <protection locked="0"/>
    </xf>
    <xf numFmtId="176" fontId="36" fillId="0" borderId="0" xfId="57" applyFont="1" applyFill="1" applyBorder="1" applyAlignment="1">
      <alignment horizontal="center"/>
    </xf>
    <xf numFmtId="16" fontId="36" fillId="0" borderId="0" xfId="57" applyNumberFormat="1" applyFont="1" applyFill="1" applyBorder="1" applyAlignment="1">
      <alignment horizontal="center"/>
    </xf>
    <xf numFmtId="186" fontId="43" fillId="8" borderId="4" xfId="57" applyNumberFormat="1" applyFont="1" applyFill="1" applyBorder="1" applyAlignment="1">
      <alignment horizontal="center" wrapText="1"/>
    </xf>
    <xf numFmtId="176" fontId="5" fillId="0" borderId="0" xfId="57" applyFont="1" applyBorder="1">
      <alignment vertical="center"/>
    </xf>
    <xf numFmtId="176" fontId="36" fillId="8" borderId="5" xfId="57" applyNumberFormat="1" applyFont="1" applyFill="1" applyBorder="1" applyAlignment="1" applyProtection="1">
      <protection locked="0"/>
    </xf>
    <xf numFmtId="176" fontId="36" fillId="8" borderId="4" xfId="57" applyNumberFormat="1" applyFont="1" applyFill="1" applyBorder="1" applyAlignment="1">
      <alignment horizontal="center" wrapText="1"/>
    </xf>
    <xf numFmtId="16" fontId="36" fillId="8" borderId="4" xfId="57" applyNumberFormat="1" applyFont="1" applyFill="1" applyBorder="1" applyAlignment="1" applyProtection="1">
      <alignment horizontal="center"/>
    </xf>
    <xf numFmtId="16" fontId="36" fillId="7" borderId="4" xfId="57" applyNumberFormat="1" applyFont="1" applyFill="1" applyBorder="1" applyAlignment="1">
      <alignment horizontal="center"/>
    </xf>
    <xf numFmtId="176" fontId="36" fillId="4" borderId="5" xfId="57" applyNumberFormat="1" applyFont="1" applyFill="1" applyBorder="1" applyAlignment="1" applyProtection="1">
      <protection locked="0"/>
    </xf>
    <xf numFmtId="186" fontId="36" fillId="4" borderId="4" xfId="57" applyNumberFormat="1" applyFont="1" applyFill="1" applyBorder="1" applyAlignment="1">
      <alignment horizontal="center" wrapText="1"/>
    </xf>
    <xf numFmtId="176" fontId="36" fillId="4" borderId="4" xfId="57" applyNumberFormat="1" applyFont="1" applyFill="1" applyBorder="1" applyAlignment="1">
      <alignment horizontal="center" wrapText="1"/>
    </xf>
    <xf numFmtId="176" fontId="4" fillId="2" borderId="15" xfId="0" applyFont="1" applyFill="1" applyBorder="1" applyAlignment="1">
      <alignment horizontal="left"/>
    </xf>
    <xf numFmtId="176" fontId="30" fillId="0" borderId="0" xfId="57" applyNumberFormat="1" applyFont="1" applyFill="1" applyBorder="1" applyAlignment="1" applyProtection="1">
      <protection locked="0"/>
    </xf>
    <xf numFmtId="176" fontId="36" fillId="0" borderId="0" xfId="57" applyNumberFormat="1" applyFont="1" applyFill="1" applyBorder="1" applyAlignment="1" applyProtection="1">
      <protection locked="0"/>
    </xf>
    <xf numFmtId="186" fontId="36" fillId="0" borderId="0" xfId="57" applyNumberFormat="1" applyFont="1" applyFill="1" applyBorder="1" applyAlignment="1">
      <alignment horizontal="center" wrapText="1"/>
    </xf>
    <xf numFmtId="176" fontId="5" fillId="0" borderId="0" xfId="57" applyFont="1" applyBorder="1" applyAlignment="1">
      <alignment vertical="center" wrapText="1"/>
    </xf>
    <xf numFmtId="176" fontId="37" fillId="4" borderId="5" xfId="57" applyNumberFormat="1" applyFont="1" applyFill="1" applyBorder="1" applyAlignment="1" applyProtection="1">
      <protection locked="0"/>
    </xf>
    <xf numFmtId="176" fontId="38" fillId="4" borderId="5" xfId="57" applyNumberFormat="1" applyFont="1" applyFill="1" applyBorder="1" applyAlignment="1" applyProtection="1">
      <protection locked="0"/>
    </xf>
    <xf numFmtId="186" fontId="37" fillId="4" borderId="4" xfId="57" applyNumberFormat="1" applyFont="1" applyFill="1" applyBorder="1" applyAlignment="1">
      <alignment horizontal="center" wrapText="1"/>
    </xf>
    <xf numFmtId="176" fontId="24" fillId="0" borderId="0" xfId="57" applyFont="1" applyBorder="1" applyAlignment="1">
      <alignment horizontal="left" vertical="center"/>
    </xf>
    <xf numFmtId="176" fontId="24" fillId="0" borderId="0" xfId="57" applyFont="1">
      <alignment vertical="center"/>
    </xf>
    <xf numFmtId="176" fontId="36" fillId="0" borderId="0" xfId="57" applyNumberFormat="1" applyFont="1" applyFill="1" applyBorder="1" applyAlignment="1">
      <alignment horizontal="center"/>
    </xf>
    <xf numFmtId="176" fontId="36" fillId="8" borderId="13" xfId="57" applyFont="1" applyFill="1" applyBorder="1" applyAlignment="1">
      <alignment horizontal="center"/>
    </xf>
    <xf numFmtId="176" fontId="36" fillId="8" borderId="13" xfId="57" applyFont="1" applyFill="1" applyBorder="1" applyAlignment="1">
      <alignment horizontal="center" wrapText="1"/>
    </xf>
    <xf numFmtId="176" fontId="36" fillId="8" borderId="10" xfId="57" applyFont="1" applyFill="1" applyBorder="1" applyAlignment="1">
      <alignment horizontal="center"/>
    </xf>
    <xf numFmtId="176" fontId="36" fillId="8" borderId="11" xfId="57" applyFont="1" applyFill="1" applyBorder="1" applyAlignment="1">
      <alignment horizontal="center"/>
    </xf>
    <xf numFmtId="176" fontId="36" fillId="7" borderId="5" xfId="57" applyFont="1" applyFill="1" applyBorder="1" applyAlignment="1">
      <alignment horizontal="center"/>
    </xf>
    <xf numFmtId="176" fontId="36" fillId="7" borderId="7" xfId="57" applyFont="1" applyFill="1" applyBorder="1" applyAlignment="1">
      <alignment horizontal="center"/>
    </xf>
    <xf numFmtId="176" fontId="44" fillId="0" borderId="0" xfId="57" applyNumberFormat="1" applyFont="1" applyFill="1" applyBorder="1" applyAlignment="1" applyProtection="1">
      <protection locked="0"/>
    </xf>
    <xf numFmtId="186" fontId="44" fillId="0" borderId="0" xfId="57" applyNumberFormat="1" applyFont="1" applyFill="1" applyBorder="1" applyAlignment="1">
      <alignment horizontal="center" wrapText="1"/>
    </xf>
    <xf numFmtId="16" fontId="44" fillId="0" borderId="0" xfId="57" applyNumberFormat="1" applyFont="1" applyFill="1" applyBorder="1" applyAlignment="1">
      <alignment horizontal="center"/>
    </xf>
    <xf numFmtId="176" fontId="44" fillId="0" borderId="0" xfId="57" applyNumberFormat="1" applyFont="1" applyFill="1" applyBorder="1" applyAlignment="1">
      <alignment horizontal="center"/>
    </xf>
    <xf numFmtId="176" fontId="36" fillId="7" borderId="5" xfId="57" applyNumberFormat="1" applyFont="1" applyFill="1" applyBorder="1" applyAlignment="1">
      <alignment horizontal="center"/>
    </xf>
    <xf numFmtId="176" fontId="36" fillId="7" borderId="7" xfId="57" applyNumberFormat="1" applyFont="1" applyFill="1" applyBorder="1" applyAlignment="1">
      <alignment horizontal="center"/>
    </xf>
    <xf numFmtId="176" fontId="24" fillId="0" borderId="0" xfId="57" applyFont="1" applyFill="1">
      <alignment vertical="center"/>
    </xf>
    <xf numFmtId="176" fontId="36" fillId="9" borderId="12" xfId="57" applyFont="1" applyFill="1" applyBorder="1" applyAlignment="1">
      <alignment horizontal="center"/>
    </xf>
    <xf numFmtId="176" fontId="36" fillId="9" borderId="12" xfId="57" applyFont="1" applyFill="1" applyBorder="1" applyAlignment="1">
      <alignment horizontal="center" wrapText="1"/>
    </xf>
    <xf numFmtId="176" fontId="36" fillId="9" borderId="5" xfId="57" applyFont="1" applyFill="1" applyBorder="1" applyAlignment="1">
      <alignment horizontal="center"/>
    </xf>
    <xf numFmtId="176" fontId="36" fillId="9" borderId="7" xfId="57" applyFont="1" applyFill="1" applyBorder="1" applyAlignment="1">
      <alignment horizontal="center"/>
    </xf>
    <xf numFmtId="176" fontId="36" fillId="9" borderId="4" xfId="57" applyFont="1" applyFill="1" applyBorder="1" applyAlignment="1">
      <alignment horizontal="center"/>
    </xf>
    <xf numFmtId="176" fontId="36" fillId="9" borderId="14" xfId="57" applyFont="1" applyFill="1" applyBorder="1" applyAlignment="1">
      <alignment horizontal="center"/>
    </xf>
    <xf numFmtId="176" fontId="36" fillId="9" borderId="14" xfId="57" applyFont="1" applyFill="1" applyBorder="1" applyAlignment="1">
      <alignment horizontal="center" wrapText="1"/>
    </xf>
    <xf numFmtId="176" fontId="36" fillId="9" borderId="5" xfId="57" applyNumberFormat="1" applyFont="1" applyFill="1" applyBorder="1" applyAlignment="1" applyProtection="1">
      <protection locked="0"/>
    </xf>
    <xf numFmtId="186" fontId="36" fillId="9" borderId="4" xfId="57" applyNumberFormat="1" applyFont="1" applyFill="1" applyBorder="1" applyAlignment="1">
      <alignment horizontal="center" wrapText="1"/>
    </xf>
    <xf numFmtId="16" fontId="36" fillId="9" borderId="4" xfId="57" applyNumberFormat="1" applyFont="1" applyFill="1" applyBorder="1" applyAlignment="1">
      <alignment horizontal="center"/>
    </xf>
    <xf numFmtId="16" fontId="36" fillId="9" borderId="4" xfId="57" applyNumberFormat="1" applyFont="1" applyFill="1" applyBorder="1" applyAlignment="1" applyProtection="1">
      <alignment horizontal="center"/>
    </xf>
    <xf numFmtId="176" fontId="36" fillId="7" borderId="12" xfId="57" applyFont="1" applyFill="1" applyBorder="1" applyAlignment="1">
      <alignment horizontal="center" vertical="center"/>
    </xf>
    <xf numFmtId="176" fontId="36" fillId="7" borderId="5" xfId="57" applyNumberFormat="1" applyFont="1" applyFill="1" applyBorder="1" applyAlignment="1" applyProtection="1">
      <alignment horizontal="center"/>
    </xf>
    <xf numFmtId="176" fontId="36" fillId="7" borderId="4" xfId="62" applyNumberFormat="1" applyFont="1" applyFill="1" applyBorder="1" applyAlignment="1" applyProtection="1">
      <alignment horizontal="center"/>
    </xf>
    <xf numFmtId="176" fontId="36" fillId="7" borderId="13" xfId="57" applyFont="1" applyFill="1" applyBorder="1" applyAlignment="1">
      <alignment horizontal="center" vertical="center"/>
    </xf>
    <xf numFmtId="176" fontId="5" fillId="0" borderId="14" xfId="57" applyFont="1" applyBorder="1" applyAlignment="1">
      <alignment horizontal="center" vertical="center"/>
    </xf>
    <xf numFmtId="176" fontId="45" fillId="0" borderId="0" xfId="57" applyFont="1" applyFill="1" applyBorder="1" applyAlignment="1" applyProtection="1">
      <alignment vertical="center"/>
      <protection locked="0"/>
    </xf>
    <xf numFmtId="176" fontId="46" fillId="0" borderId="0" xfId="57" applyFont="1" applyFill="1" applyBorder="1" applyAlignment="1" applyProtection="1">
      <alignment vertical="center"/>
      <protection locked="0"/>
    </xf>
    <xf numFmtId="16" fontId="46" fillId="0" borderId="0" xfId="57" applyNumberFormat="1" applyFont="1" applyFill="1" applyBorder="1" applyAlignment="1">
      <alignment horizontal="center" vertical="center" wrapText="1"/>
    </xf>
    <xf numFmtId="176" fontId="45" fillId="0" borderId="0" xfId="57" applyFont="1" applyFill="1">
      <alignment vertical="center"/>
    </xf>
    <xf numFmtId="176" fontId="47" fillId="9" borderId="12" xfId="57" applyFont="1" applyFill="1" applyBorder="1" applyAlignment="1">
      <alignment horizontal="center"/>
    </xf>
    <xf numFmtId="176" fontId="46" fillId="9" borderId="12" xfId="57" applyFont="1" applyFill="1" applyBorder="1" applyAlignment="1">
      <alignment horizontal="center"/>
    </xf>
    <xf numFmtId="176" fontId="46" fillId="9" borderId="12" xfId="57" applyFont="1" applyFill="1" applyBorder="1" applyAlignment="1">
      <alignment horizontal="center" wrapText="1"/>
    </xf>
    <xf numFmtId="176" fontId="47" fillId="9" borderId="14" xfId="57" applyFont="1" applyFill="1" applyBorder="1" applyAlignment="1">
      <alignment horizontal="center"/>
    </xf>
    <xf numFmtId="176" fontId="46" fillId="9" borderId="14" xfId="57" applyFont="1" applyFill="1" applyBorder="1" applyAlignment="1">
      <alignment horizontal="center"/>
    </xf>
    <xf numFmtId="176" fontId="46" fillId="9" borderId="14" xfId="57" applyFont="1" applyFill="1" applyBorder="1" applyAlignment="1">
      <alignment horizontal="center" wrapText="1"/>
    </xf>
    <xf numFmtId="176" fontId="47" fillId="9" borderId="5" xfId="57" applyNumberFormat="1" applyFont="1" applyFill="1" applyBorder="1" applyAlignment="1" applyProtection="1">
      <protection locked="0"/>
    </xf>
    <xf numFmtId="176" fontId="46" fillId="9" borderId="5" xfId="57" applyNumberFormat="1" applyFont="1" applyFill="1" applyBorder="1" applyAlignment="1" applyProtection="1">
      <protection locked="0"/>
    </xf>
    <xf numFmtId="186" fontId="46" fillId="9" borderId="4" xfId="57" applyNumberFormat="1" applyFont="1" applyFill="1" applyBorder="1" applyAlignment="1">
      <alignment horizontal="center" wrapText="1"/>
    </xf>
    <xf numFmtId="176" fontId="24" fillId="9" borderId="5" xfId="57" applyNumberFormat="1" applyFont="1" applyFill="1" applyBorder="1" applyAlignment="1" applyProtection="1">
      <protection locked="0"/>
    </xf>
    <xf numFmtId="176" fontId="48" fillId="6" borderId="0" xfId="57" applyNumberFormat="1" applyFont="1" applyFill="1" applyBorder="1" applyAlignment="1" applyProtection="1">
      <protection locked="0"/>
    </xf>
    <xf numFmtId="176" fontId="46" fillId="6" borderId="0" xfId="57" applyNumberFormat="1" applyFont="1" applyFill="1" applyBorder="1" applyAlignment="1" applyProtection="1">
      <protection locked="0"/>
    </xf>
    <xf numFmtId="186" fontId="46" fillId="6" borderId="0" xfId="57" applyNumberFormat="1" applyFont="1" applyFill="1" applyBorder="1" applyAlignment="1">
      <alignment horizontal="center" vertical="center" wrapText="1"/>
    </xf>
    <xf numFmtId="16" fontId="36" fillId="6" borderId="0" xfId="57" applyNumberFormat="1" applyFont="1" applyFill="1" applyBorder="1" applyAlignment="1">
      <alignment horizontal="center"/>
    </xf>
    <xf numFmtId="176" fontId="5" fillId="6" borderId="0" xfId="57" applyFont="1" applyFill="1" applyBorder="1" applyAlignment="1">
      <alignment horizontal="center" vertical="center" wrapText="1"/>
    </xf>
    <xf numFmtId="176" fontId="36" fillId="6" borderId="0" xfId="57" applyFont="1" applyFill="1" applyBorder="1" applyAlignment="1" applyProtection="1">
      <alignment vertical="center"/>
      <protection locked="0"/>
    </xf>
    <xf numFmtId="186" fontId="36" fillId="6" borderId="0" xfId="57" applyNumberFormat="1" applyFont="1" applyFill="1" applyBorder="1" applyAlignment="1">
      <alignment horizontal="center" vertical="center" wrapText="1"/>
    </xf>
    <xf numFmtId="176" fontId="36" fillId="6" borderId="0" xfId="62" applyNumberFormat="1" applyFont="1" applyFill="1" applyBorder="1" applyAlignment="1" applyProtection="1">
      <alignment horizontal="center"/>
      <protection locked="0"/>
    </xf>
    <xf numFmtId="176" fontId="48" fillId="6" borderId="0" xfId="57" applyNumberFormat="1" applyFont="1" applyFill="1" applyBorder="1" applyAlignment="1" applyProtection="1">
      <alignment horizontal="left" wrapText="1"/>
      <protection locked="0"/>
    </xf>
    <xf numFmtId="176" fontId="48" fillId="6" borderId="0" xfId="57" applyNumberFormat="1" applyFont="1" applyFill="1" applyBorder="1" applyAlignment="1" applyProtection="1">
      <alignment vertical="center"/>
      <protection locked="0"/>
    </xf>
    <xf numFmtId="176" fontId="48" fillId="6" borderId="0" xfId="57" applyNumberFormat="1" applyFont="1" applyFill="1" applyBorder="1" applyAlignment="1" applyProtection="1">
      <alignment horizontal="left" vertical="top" wrapText="1"/>
      <protection locked="0"/>
    </xf>
    <xf numFmtId="176" fontId="24" fillId="0" borderId="0" xfId="57" applyFont="1" applyFill="1" applyBorder="1" applyAlignment="1">
      <alignment vertical="center"/>
    </xf>
    <xf numFmtId="176" fontId="36" fillId="7" borderId="4" xfId="0" applyNumberFormat="1" applyFont="1" applyFill="1" applyBorder="1" applyAlignment="1">
      <alignment horizontal="center"/>
    </xf>
    <xf numFmtId="176" fontId="36" fillId="7" borderId="12" xfId="57" applyFont="1" applyFill="1" applyBorder="1" applyAlignment="1">
      <alignment horizontal="center" vertical="center" wrapText="1"/>
    </xf>
    <xf numFmtId="176" fontId="36" fillId="7" borderId="4" xfId="57" applyNumberFormat="1" applyFont="1" applyFill="1" applyBorder="1" applyAlignment="1" applyProtection="1">
      <alignment horizontal="center"/>
    </xf>
    <xf numFmtId="176" fontId="36" fillId="7" borderId="13" xfId="57" applyFont="1" applyFill="1" applyBorder="1" applyAlignment="1">
      <alignment horizontal="center" vertical="center" wrapText="1"/>
    </xf>
    <xf numFmtId="176" fontId="5" fillId="0" borderId="14" xfId="57" applyFont="1" applyBorder="1" applyAlignment="1">
      <alignment horizontal="center" vertical="center" wrapText="1"/>
    </xf>
    <xf numFmtId="176" fontId="36" fillId="9" borderId="6" xfId="57" applyFont="1" applyFill="1" applyBorder="1" applyAlignment="1">
      <alignment horizontal="center"/>
    </xf>
    <xf numFmtId="176" fontId="24" fillId="6" borderId="8" xfId="57" applyNumberFormat="1" applyFont="1" applyFill="1" applyBorder="1" applyAlignment="1" applyProtection="1">
      <protection locked="0"/>
    </xf>
    <xf numFmtId="176" fontId="24" fillId="6" borderId="0" xfId="57" applyNumberFormat="1" applyFont="1" applyFill="1" applyBorder="1" applyAlignment="1" applyProtection="1">
      <protection locked="0"/>
    </xf>
    <xf numFmtId="176" fontId="5" fillId="6" borderId="0" xfId="57" applyFont="1" applyFill="1">
      <alignment vertical="center"/>
    </xf>
    <xf numFmtId="16" fontId="36" fillId="9" borderId="5" xfId="57" applyNumberFormat="1" applyFont="1" applyFill="1" applyBorder="1" applyAlignment="1">
      <alignment horizontal="center"/>
    </xf>
    <xf numFmtId="16" fontId="36" fillId="9" borderId="7" xfId="57" applyNumberFormat="1" applyFont="1" applyFill="1" applyBorder="1" applyAlignment="1">
      <alignment horizontal="center"/>
    </xf>
    <xf numFmtId="176" fontId="36" fillId="0" borderId="8" xfId="57" applyNumberFormat="1" applyFont="1" applyFill="1" applyBorder="1" applyAlignment="1" applyProtection="1">
      <protection locked="0"/>
    </xf>
    <xf numFmtId="176" fontId="5" fillId="0" borderId="0" xfId="57" applyFont="1" applyFill="1" applyBorder="1" applyAlignment="1">
      <alignment horizontal="center" vertical="center" wrapText="1"/>
    </xf>
    <xf numFmtId="176" fontId="36" fillId="0" borderId="0" xfId="57" applyNumberFormat="1" applyFont="1" applyFill="1" applyBorder="1" applyAlignment="1" applyProtection="1">
      <alignment horizontal="center"/>
    </xf>
    <xf numFmtId="185" fontId="19" fillId="0" borderId="5" xfId="0" applyNumberFormat="1" applyFont="1" applyFill="1" applyBorder="1" applyAlignment="1" applyProtection="1">
      <alignment horizontal="center" vertical="center"/>
      <protection locked="0"/>
    </xf>
    <xf numFmtId="176" fontId="32" fillId="5" borderId="0" xfId="0" applyFont="1" applyFill="1" applyAlignment="1">
      <alignment wrapText="1"/>
    </xf>
    <xf numFmtId="176" fontId="49" fillId="5" borderId="0" xfId="0" applyFont="1" applyFill="1" applyAlignment="1">
      <alignment wrapText="1"/>
    </xf>
    <xf numFmtId="176" fontId="50" fillId="5" borderId="0" xfId="0" applyFont="1" applyFill="1" applyAlignment="1">
      <alignment wrapText="1"/>
    </xf>
    <xf numFmtId="176" fontId="51" fillId="5" borderId="0" xfId="0" applyFont="1" applyFill="1" applyAlignment="1">
      <alignment wrapText="1"/>
    </xf>
    <xf numFmtId="176" fontId="51" fillId="5" borderId="0" xfId="0" applyFont="1" applyFill="1" applyAlignment="1">
      <alignment horizontal="left" wrapText="1"/>
    </xf>
    <xf numFmtId="176" fontId="5" fillId="5" borderId="0" xfId="0" applyFont="1" applyFill="1" applyAlignment="1">
      <alignment horizontal="center" wrapText="1"/>
    </xf>
    <xf numFmtId="176" fontId="5" fillId="5" borderId="0" xfId="0" applyFont="1" applyFill="1" applyAlignment="1">
      <alignment wrapText="1"/>
    </xf>
    <xf numFmtId="176" fontId="28" fillId="5" borderId="0" xfId="0" applyFont="1" applyFill="1" applyAlignment="1">
      <alignment horizontal="center" vertical="center" wrapText="1"/>
    </xf>
    <xf numFmtId="176" fontId="52" fillId="5" borderId="0" xfId="0" applyFont="1" applyFill="1" applyAlignment="1">
      <alignment horizontal="center" vertical="center" wrapText="1"/>
    </xf>
    <xf numFmtId="176" fontId="53" fillId="5" borderId="0" xfId="0" applyFont="1" applyFill="1" applyBorder="1" applyAlignment="1">
      <alignment horizontal="center" vertical="center" wrapText="1"/>
    </xf>
    <xf numFmtId="176" fontId="54" fillId="5" borderId="0" xfId="0" applyFont="1" applyFill="1" applyAlignment="1">
      <alignment horizontal="center" vertical="center" wrapText="1"/>
    </xf>
    <xf numFmtId="176" fontId="51" fillId="5" borderId="16" xfId="0" applyFont="1" applyFill="1" applyBorder="1" applyAlignment="1">
      <alignment horizontal="left" wrapText="1"/>
    </xf>
    <xf numFmtId="176" fontId="5" fillId="5" borderId="16" xfId="0" applyFont="1" applyFill="1" applyBorder="1" applyAlignment="1">
      <alignment horizontal="center" wrapText="1"/>
    </xf>
    <xf numFmtId="176" fontId="5" fillId="5" borderId="16" xfId="0" applyFont="1" applyFill="1" applyBorder="1" applyAlignment="1">
      <alignment wrapText="1"/>
    </xf>
    <xf numFmtId="176" fontId="34" fillId="5" borderId="17" xfId="0" applyNumberFormat="1" applyFont="1" applyFill="1" applyBorder="1" applyAlignment="1">
      <alignment horizontal="left" vertical="center" wrapText="1"/>
    </xf>
    <xf numFmtId="176" fontId="34" fillId="5" borderId="18" xfId="0" applyNumberFormat="1" applyFont="1" applyFill="1" applyBorder="1" applyAlignment="1">
      <alignment horizontal="left" vertical="center" wrapText="1"/>
    </xf>
    <xf numFmtId="176" fontId="32" fillId="5" borderId="14" xfId="0" applyNumberFormat="1" applyFont="1" applyFill="1" applyBorder="1" applyAlignment="1">
      <alignment vertical="center" wrapText="1"/>
    </xf>
    <xf numFmtId="176" fontId="32" fillId="5" borderId="14" xfId="0" applyNumberFormat="1" applyFont="1" applyFill="1" applyBorder="1" applyAlignment="1">
      <alignment horizontal="center" vertical="center" wrapText="1"/>
    </xf>
    <xf numFmtId="176" fontId="32" fillId="5" borderId="4" xfId="0" applyNumberFormat="1" applyFont="1" applyFill="1" applyBorder="1" applyAlignment="1">
      <alignment horizontal="left" wrapText="1"/>
    </xf>
    <xf numFmtId="176" fontId="32" fillId="5" borderId="4" xfId="0" applyNumberFormat="1" applyFont="1" applyFill="1" applyBorder="1" applyAlignment="1">
      <alignment horizontal="center" wrapText="1"/>
    </xf>
    <xf numFmtId="176" fontId="32" fillId="5" borderId="4" xfId="0" applyNumberFormat="1" applyFont="1" applyFill="1" applyBorder="1" applyAlignment="1">
      <alignment horizontal="center" vertical="center" wrapText="1"/>
    </xf>
    <xf numFmtId="176" fontId="55" fillId="4" borderId="4" xfId="0" applyFont="1" applyFill="1" applyBorder="1" applyAlignment="1">
      <alignment horizontal="left" wrapText="1"/>
    </xf>
    <xf numFmtId="176" fontId="51" fillId="4" borderId="4" xfId="0" applyFont="1" applyFill="1" applyBorder="1" applyAlignment="1">
      <alignment horizontal="left" wrapText="1"/>
    </xf>
    <xf numFmtId="176" fontId="55" fillId="4" borderId="4" xfId="0" applyFont="1" applyFill="1" applyBorder="1" applyAlignment="1">
      <alignment horizontal="center" wrapText="1"/>
    </xf>
    <xf numFmtId="49" fontId="32" fillId="4" borderId="4" xfId="0" applyNumberFormat="1" applyFont="1" applyFill="1" applyBorder="1" applyAlignment="1">
      <alignment horizontal="center" wrapText="1"/>
    </xf>
    <xf numFmtId="176" fontId="32" fillId="4" borderId="4" xfId="0" applyFont="1" applyFill="1" applyBorder="1" applyAlignment="1">
      <alignment horizontal="center" wrapText="1"/>
    </xf>
    <xf numFmtId="176" fontId="32" fillId="5" borderId="0" xfId="0" applyFont="1" applyFill="1" applyAlignment="1">
      <alignment horizontal="left" wrapText="1"/>
    </xf>
    <xf numFmtId="176" fontId="32" fillId="5" borderId="0" xfId="0" applyFont="1" applyFill="1" applyAlignment="1">
      <alignment horizontal="center" wrapText="1"/>
    </xf>
    <xf numFmtId="176" fontId="34" fillId="5" borderId="17" xfId="0" applyFont="1" applyFill="1" applyBorder="1" applyAlignment="1">
      <alignment horizontal="left" vertical="center" wrapText="1"/>
    </xf>
    <xf numFmtId="176" fontId="34" fillId="5" borderId="18" xfId="0" applyFont="1" applyFill="1" applyBorder="1" applyAlignment="1">
      <alignment horizontal="left" vertical="center" wrapText="1"/>
    </xf>
    <xf numFmtId="176" fontId="32" fillId="5" borderId="14" xfId="0" applyFont="1" applyFill="1" applyBorder="1" applyAlignment="1">
      <alignment vertical="center" wrapText="1"/>
    </xf>
    <xf numFmtId="176" fontId="32" fillId="5" borderId="14" xfId="0" applyFont="1" applyFill="1" applyBorder="1" applyAlignment="1">
      <alignment horizontal="center" vertical="center" wrapText="1"/>
    </xf>
    <xf numFmtId="176" fontId="32" fillId="5" borderId="4" xfId="0" applyFont="1" applyFill="1" applyBorder="1" applyAlignment="1">
      <alignment horizontal="left" wrapText="1"/>
    </xf>
    <xf numFmtId="176" fontId="32" fillId="5" borderId="4" xfId="0" applyFont="1" applyFill="1" applyBorder="1" applyAlignment="1">
      <alignment horizontal="center" wrapText="1"/>
    </xf>
    <xf numFmtId="176" fontId="32" fillId="5" borderId="4" xfId="0" applyFont="1" applyFill="1" applyBorder="1" applyAlignment="1">
      <alignment horizontal="center" vertical="center" wrapText="1"/>
    </xf>
    <xf numFmtId="176" fontId="56" fillId="4" borderId="4" xfId="0" applyFont="1" applyFill="1" applyBorder="1" applyAlignment="1">
      <alignment horizontal="left" wrapText="1"/>
    </xf>
    <xf numFmtId="176" fontId="57" fillId="4" borderId="4" xfId="0" applyFont="1" applyFill="1" applyBorder="1" applyAlignment="1">
      <alignment horizontal="left" wrapText="1"/>
    </xf>
    <xf numFmtId="176" fontId="56" fillId="4" borderId="4" xfId="0" applyFont="1" applyFill="1" applyBorder="1" applyAlignment="1">
      <alignment horizontal="center" wrapText="1"/>
    </xf>
    <xf numFmtId="176" fontId="32" fillId="5" borderId="0" xfId="0" applyFont="1" applyFill="1" applyBorder="1" applyAlignment="1">
      <alignment horizontal="left" wrapText="1"/>
    </xf>
    <xf numFmtId="176" fontId="32" fillId="5" borderId="0" xfId="0" applyFont="1" applyFill="1" applyBorder="1" applyAlignment="1">
      <alignment wrapText="1"/>
    </xf>
    <xf numFmtId="176" fontId="32" fillId="5" borderId="0" xfId="0" applyFont="1" applyFill="1" applyBorder="1" applyAlignment="1">
      <alignment horizontal="center" wrapText="1"/>
    </xf>
    <xf numFmtId="176" fontId="34" fillId="5" borderId="19" xfId="0" applyFont="1" applyFill="1" applyBorder="1" applyAlignment="1">
      <alignment horizontal="left" vertical="center" wrapText="1"/>
    </xf>
    <xf numFmtId="176" fontId="34" fillId="5" borderId="20" xfId="0" applyFont="1" applyFill="1" applyBorder="1" applyAlignment="1">
      <alignment horizontal="left" vertical="center" wrapText="1"/>
    </xf>
    <xf numFmtId="176" fontId="34" fillId="5" borderId="21" xfId="0" applyFont="1" applyFill="1" applyBorder="1" applyAlignment="1">
      <alignment horizontal="left" vertical="center" wrapText="1"/>
    </xf>
    <xf numFmtId="176" fontId="51" fillId="5" borderId="4" xfId="0" applyFont="1" applyFill="1" applyBorder="1" applyAlignment="1">
      <alignment horizontal="left" wrapText="1"/>
    </xf>
    <xf numFmtId="176" fontId="51" fillId="5" borderId="0" xfId="0" applyFont="1" applyFill="1" applyAlignment="1">
      <alignment horizontal="center" wrapTex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10 3 2 2 2 2 2 2 2 3 2" xfId="50"/>
    <cellStyle name="常规 11" xfId="51"/>
    <cellStyle name="常规 11 2 2 3 2 2 2 2 2" xfId="52"/>
    <cellStyle name="常规 11 2 3 2" xfId="53"/>
    <cellStyle name="常规 138 2" xfId="54"/>
    <cellStyle name="常规 2" xfId="55"/>
    <cellStyle name="常规 2 10" xfId="56"/>
    <cellStyle name="常规 2 2" xfId="57"/>
    <cellStyle name="常规 2 2 2" xfId="58"/>
    <cellStyle name="常规 2 2 2 2" xfId="59"/>
    <cellStyle name="常规 26" xfId="60"/>
    <cellStyle name="常规_Book2" xfId="61"/>
    <cellStyle name="常规_Book2 2" xfId="62"/>
    <cellStyle name="常规 2 2 2 2 2 2 2 2 2 2 2 2 2 2 2 2 2 2 2 2 2 2 2 2 2" xfId="63"/>
    <cellStyle name="常规 2 2 2 2 4 2 6" xfId="64"/>
    <cellStyle name="常规 4 2 2" xfId="65"/>
    <cellStyle name="常规 136 4 2 3" xfId="66"/>
    <cellStyle name="常规 2 2 2 2 2 2 2 2 2 2 2 4 2 2 2 6 2 2 4" xfId="67"/>
    <cellStyle name="常规 2 2 2 2 2 2 2 2 2 2 2 4 2 2 2 6 2 2 3 2" xfId="68"/>
    <cellStyle name="常规 136 4 2 2" xfId="69"/>
    <cellStyle name="常规 2 2 2 2 3 3 7 2" xfId="70"/>
    <cellStyle name="常规 136 4 2 2 2" xfId="71"/>
    <cellStyle name="常规 34 2 2 2 2 2 2 2 3 2 2 2 2 2 2" xfId="72"/>
    <cellStyle name="常规 4 2 2 2" xfId="73"/>
    <cellStyle name="常规 32 7 2 2 2 2" xfId="74"/>
    <cellStyle name="常规 136 4 2 2 2 2" xfId="75"/>
    <cellStyle name="常规 2 2 2 2 2 2 2 2 2 2 2 4 2 2 2 6 2 2 3 2 2" xfId="76"/>
    <cellStyle name="常规 34 2 2 2 2 2 2 2 3 2 2 2 2 2 2 2 2" xfId="77"/>
    <cellStyle name="常规 136 4 2 3 2" xfId="78"/>
    <cellStyle name="常规 4 2 2 2 2 2" xfId="79"/>
    <cellStyle name="常规 2 2 2 2 2 2 2 2 2 2 2 2 2 2 2 2 2 2 2 2 2 2 2 2 4" xfId="80"/>
    <cellStyle name="常规 136 4 2 3 2 2" xfId="81"/>
    <cellStyle name="常规 2 2 2 2 3 3 7 2 2" xfId="82"/>
    <cellStyle name="常规 11 2 2" xfId="83"/>
    <cellStyle name="常规 2 2 2 2 2 3 2 2 2" xfId="84"/>
    <cellStyle name="常规 6 4 2 2 2 2" xfId="85"/>
    <cellStyle name="常规 29" xfId="86"/>
    <cellStyle name="常规 2 2 2 2 2 2 2 2 2 2 2 2 2 2 2 2 2 2 2 2 2 2 2 2 2 2 2 5" xfId="87"/>
  </cellStyles>
  <tableStyles count="0" defaultTableStyle="TableStyleMedium9" defaultPivotStyle="PivotStyleLight16"/>
  <colors>
    <mruColors>
      <color rgb="00CCFFFF"/>
      <color rgb="00FF66FF"/>
      <color rgb="00CC66FF"/>
      <color rgb="00FF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1485900</xdr:colOff>
      <xdr:row>0</xdr:row>
      <xdr:rowOff>0</xdr:rowOff>
    </xdr:to>
    <xdr:pic>
      <xdr:nvPicPr>
        <xdr:cNvPr id="19322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0"/>
          <a:ext cx="1485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0</xdr:col>
      <xdr:colOff>1400175</xdr:colOff>
      <xdr:row>0</xdr:row>
      <xdr:rowOff>542925</xdr:rowOff>
    </xdr:to>
    <xdr:pic>
      <xdr:nvPicPr>
        <xdr:cNvPr id="193231" name="Picture 7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9050" y="85725"/>
          <a:ext cx="13811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29"/>
  </sheetPr>
  <dimension ref="A1:H2861"/>
  <sheetViews>
    <sheetView workbookViewId="0">
      <selection activeCell="A7" sqref="A7:F99"/>
    </sheetView>
  </sheetViews>
  <sheetFormatPr defaultColWidth="10" defaultRowHeight="15.6" outlineLevelCol="7"/>
  <cols>
    <col min="1" max="1" width="23.4259259259259" style="288" customWidth="1"/>
    <col min="2" max="2" width="13" style="289" customWidth="1"/>
    <col min="3" max="3" width="26.712962962963" style="289" customWidth="1"/>
    <col min="4" max="4" width="21.1388888888889" style="289" hidden="1" customWidth="1"/>
    <col min="5" max="5" width="20.287037037037" style="290" customWidth="1"/>
    <col min="6" max="6" width="17.1388888888889" style="290" customWidth="1"/>
    <col min="7" max="16384" width="10" style="290"/>
  </cols>
  <sheetData>
    <row r="1" ht="61.5" customHeight="1" spans="1:8">
      <c r="A1" s="291" t="s">
        <v>0</v>
      </c>
      <c r="B1" s="291"/>
      <c r="C1" s="291"/>
      <c r="D1" s="291"/>
      <c r="E1" s="291"/>
      <c r="F1" s="291"/>
      <c r="G1" s="292"/>
      <c r="H1" s="292"/>
    </row>
    <row r="2" ht="35.25" customHeight="1" spans="1:8">
      <c r="A2" s="293" t="s">
        <v>1</v>
      </c>
      <c r="B2" s="293"/>
      <c r="C2" s="293"/>
      <c r="D2" s="293"/>
      <c r="E2" s="293"/>
      <c r="F2" s="293"/>
      <c r="G2" s="294"/>
      <c r="H2" s="294"/>
    </row>
    <row r="3" ht="16.35" spans="1:8">
      <c r="A3" s="295"/>
      <c r="B3" s="296"/>
      <c r="C3" s="296"/>
      <c r="D3" s="296"/>
      <c r="E3" s="297"/>
      <c r="F3" s="297"/>
    </row>
    <row r="4" s="284" customFormat="1" ht="13.2" spans="1:8">
      <c r="A4" s="298" t="s">
        <v>2</v>
      </c>
      <c r="B4" s="298"/>
      <c r="C4" s="298"/>
      <c r="D4" s="298"/>
      <c r="E4" s="298"/>
      <c r="F4" s="299"/>
    </row>
    <row r="5" s="284" customFormat="1" ht="12" customHeight="1" spans="1:8">
      <c r="A5" s="300" t="s">
        <v>3</v>
      </c>
      <c r="B5" s="300"/>
      <c r="C5" s="301" t="s">
        <v>4</v>
      </c>
      <c r="D5" s="301" t="s">
        <v>5</v>
      </c>
      <c r="E5" s="301" t="s">
        <v>6</v>
      </c>
      <c r="F5" s="301" t="s">
        <v>7</v>
      </c>
    </row>
    <row r="6" s="284" customFormat="1" ht="13.2" spans="1:8">
      <c r="A6" s="302" t="s">
        <v>8</v>
      </c>
      <c r="B6" s="303" t="s">
        <v>9</v>
      </c>
      <c r="C6" s="304"/>
      <c r="D6" s="304"/>
      <c r="E6" s="304"/>
      <c r="F6" s="304"/>
    </row>
    <row r="7" s="284" customFormat="1" ht="13.8" spans="1:8">
      <c r="A7" s="305" t="s">
        <v>10</v>
      </c>
      <c r="B7" s="306" t="s">
        <v>11</v>
      </c>
      <c r="C7" s="307" t="s">
        <v>12</v>
      </c>
      <c r="D7" s="308">
        <v>2022</v>
      </c>
      <c r="E7" s="309" t="s">
        <v>13</v>
      </c>
      <c r="F7" s="308">
        <v>9932842</v>
      </c>
    </row>
    <row r="8" s="284" customFormat="1" ht="13.8" spans="1:8">
      <c r="A8" s="305" t="s">
        <v>14</v>
      </c>
      <c r="B8" s="306" t="s">
        <v>15</v>
      </c>
      <c r="C8" s="307" t="s">
        <v>12</v>
      </c>
      <c r="D8" s="308">
        <v>2022</v>
      </c>
      <c r="E8" s="309" t="s">
        <v>16</v>
      </c>
      <c r="F8" s="308">
        <v>9932854</v>
      </c>
    </row>
    <row r="9" s="284" customFormat="1" ht="13.8" spans="1:8">
      <c r="A9" s="305" t="s">
        <v>17</v>
      </c>
      <c r="B9" s="306" t="s">
        <v>18</v>
      </c>
      <c r="C9" s="307" t="s">
        <v>12</v>
      </c>
      <c r="D9" s="308"/>
      <c r="E9" s="309" t="s">
        <v>19</v>
      </c>
      <c r="F9" s="308">
        <v>9870850</v>
      </c>
    </row>
    <row r="10" s="284" customFormat="1" ht="13.8" spans="1:8">
      <c r="A10" s="305" t="s">
        <v>20</v>
      </c>
      <c r="B10" s="306" t="s">
        <v>21</v>
      </c>
      <c r="C10" s="307" t="s">
        <v>12</v>
      </c>
      <c r="D10" s="308">
        <v>2022</v>
      </c>
      <c r="E10" s="309" t="s">
        <v>22</v>
      </c>
      <c r="F10" s="308">
        <v>9932830</v>
      </c>
    </row>
    <row r="11" s="285" customFormat="1" ht="13.8" spans="1:8">
      <c r="A11" s="305" t="s">
        <v>23</v>
      </c>
      <c r="B11" s="306" t="s">
        <v>24</v>
      </c>
      <c r="C11" s="307" t="s">
        <v>12</v>
      </c>
      <c r="D11" s="308">
        <v>2020</v>
      </c>
      <c r="E11" s="309" t="s">
        <v>25</v>
      </c>
      <c r="F11" s="308">
        <v>9870836</v>
      </c>
    </row>
    <row r="12" s="285" customFormat="1" ht="13.8" spans="1:8">
      <c r="A12" s="305" t="s">
        <v>26</v>
      </c>
      <c r="B12" s="306" t="s">
        <v>27</v>
      </c>
      <c r="C12" s="307" t="s">
        <v>12</v>
      </c>
      <c r="D12" s="308">
        <v>2020</v>
      </c>
      <c r="E12" s="309" t="s">
        <v>28</v>
      </c>
      <c r="F12" s="308">
        <v>9861720</v>
      </c>
    </row>
    <row r="13" s="285" customFormat="1" ht="13.8" spans="1:8">
      <c r="A13" s="305" t="s">
        <v>29</v>
      </c>
      <c r="B13" s="306" t="s">
        <v>30</v>
      </c>
      <c r="C13" s="307" t="s">
        <v>12</v>
      </c>
      <c r="D13" s="308">
        <v>2015</v>
      </c>
      <c r="E13" s="309" t="s">
        <v>31</v>
      </c>
      <c r="F13" s="308">
        <v>9712785</v>
      </c>
    </row>
    <row r="14" s="286" customFormat="1" ht="13.8" spans="1:8">
      <c r="A14" s="305" t="s">
        <v>32</v>
      </c>
      <c r="B14" s="306" t="s">
        <v>33</v>
      </c>
      <c r="C14" s="307" t="s">
        <v>34</v>
      </c>
      <c r="D14" s="308">
        <v>2008</v>
      </c>
      <c r="E14" s="309" t="s">
        <v>35</v>
      </c>
      <c r="F14" s="308">
        <v>9356804</v>
      </c>
    </row>
    <row r="15" s="286" customFormat="1" ht="13.8" spans="1:8">
      <c r="A15" s="305" t="s">
        <v>36</v>
      </c>
      <c r="B15" s="306" t="s">
        <v>37</v>
      </c>
      <c r="C15" s="307" t="s">
        <v>12</v>
      </c>
      <c r="D15" s="308">
        <v>2014</v>
      </c>
      <c r="E15" s="309" t="s">
        <v>38</v>
      </c>
      <c r="F15" s="308">
        <v>9728007</v>
      </c>
    </row>
    <row r="16" s="286" customFormat="1" ht="13.8" spans="1:8">
      <c r="A16" s="305" t="s">
        <v>39</v>
      </c>
      <c r="B16" s="306" t="s">
        <v>40</v>
      </c>
      <c r="C16" s="307" t="s">
        <v>12</v>
      </c>
      <c r="D16" s="308">
        <v>2014</v>
      </c>
      <c r="E16" s="309" t="s">
        <v>41</v>
      </c>
      <c r="F16" s="308">
        <v>9691125</v>
      </c>
    </row>
    <row r="17" s="286" customFormat="1" ht="13.8" spans="1:6">
      <c r="A17" s="305" t="s">
        <v>42</v>
      </c>
      <c r="B17" s="306" t="s">
        <v>43</v>
      </c>
      <c r="C17" s="307" t="s">
        <v>44</v>
      </c>
      <c r="D17" s="308" t="s">
        <v>45</v>
      </c>
      <c r="E17" s="309" t="s">
        <v>46</v>
      </c>
      <c r="F17" s="308" t="s">
        <v>47</v>
      </c>
    </row>
    <row r="18" s="286" customFormat="1" ht="13.8" spans="1:6">
      <c r="A18" s="305" t="s">
        <v>48</v>
      </c>
      <c r="B18" s="306" t="s">
        <v>49</v>
      </c>
      <c r="C18" s="307" t="s">
        <v>12</v>
      </c>
      <c r="D18" s="308" t="s">
        <v>50</v>
      </c>
      <c r="E18" s="309" t="s">
        <v>51</v>
      </c>
      <c r="F18" s="308" t="s">
        <v>52</v>
      </c>
    </row>
    <row r="19" s="285" customFormat="1" ht="13.8" spans="1:6">
      <c r="A19" s="305" t="s">
        <v>53</v>
      </c>
      <c r="B19" s="306" t="s">
        <v>54</v>
      </c>
      <c r="C19" s="307" t="s">
        <v>55</v>
      </c>
      <c r="D19" s="308"/>
      <c r="E19" s="309" t="s">
        <v>56</v>
      </c>
      <c r="F19" s="308">
        <v>9845740</v>
      </c>
    </row>
    <row r="20" s="285" customFormat="1" ht="13.8" spans="1:6">
      <c r="A20" s="305" t="s">
        <v>57</v>
      </c>
      <c r="B20" s="306" t="s">
        <v>58</v>
      </c>
      <c r="C20" s="307" t="s">
        <v>55</v>
      </c>
      <c r="D20" s="308">
        <v>2020</v>
      </c>
      <c r="E20" s="309" t="s">
        <v>59</v>
      </c>
      <c r="F20" s="308">
        <v>9845752</v>
      </c>
    </row>
    <row r="21" s="285" customFormat="1" ht="13.8" spans="1:6">
      <c r="A21" s="305" t="s">
        <v>60</v>
      </c>
      <c r="B21" s="306" t="s">
        <v>61</v>
      </c>
      <c r="C21" s="307" t="s">
        <v>55</v>
      </c>
      <c r="D21" s="308">
        <v>2019</v>
      </c>
      <c r="E21" s="309" t="s">
        <v>62</v>
      </c>
      <c r="F21" s="308">
        <v>9845738</v>
      </c>
    </row>
    <row r="22" s="285" customFormat="1" ht="13.8" spans="1:6">
      <c r="A22" s="305" t="s">
        <v>63</v>
      </c>
      <c r="B22" s="306" t="s">
        <v>64</v>
      </c>
      <c r="C22" s="307" t="s">
        <v>55</v>
      </c>
      <c r="D22" s="308">
        <v>2019</v>
      </c>
      <c r="E22" s="309" t="s">
        <v>65</v>
      </c>
      <c r="F22" s="308">
        <v>9845726</v>
      </c>
    </row>
    <row r="23" s="285" customFormat="1" ht="13.8" spans="1:6">
      <c r="A23" s="305" t="s">
        <v>66</v>
      </c>
      <c r="B23" s="306" t="s">
        <v>67</v>
      </c>
      <c r="C23" s="307" t="s">
        <v>34</v>
      </c>
      <c r="D23" s="308"/>
      <c r="E23" s="309" t="s">
        <v>68</v>
      </c>
      <c r="F23" s="308">
        <v>9363962</v>
      </c>
    </row>
    <row r="24" s="285" customFormat="1" ht="13.8" spans="1:6">
      <c r="A24" s="305" t="s">
        <v>69</v>
      </c>
      <c r="B24" s="306" t="s">
        <v>70</v>
      </c>
      <c r="C24" s="307" t="s">
        <v>71</v>
      </c>
      <c r="D24" s="308">
        <v>2010</v>
      </c>
      <c r="E24" s="309" t="s">
        <v>72</v>
      </c>
      <c r="F24" s="308">
        <v>9426324</v>
      </c>
    </row>
    <row r="25" s="285" customFormat="1" ht="13.8" spans="1:6">
      <c r="A25" s="305" t="s">
        <v>73</v>
      </c>
      <c r="B25" s="306" t="s">
        <v>74</v>
      </c>
      <c r="C25" s="307" t="s">
        <v>12</v>
      </c>
      <c r="D25" s="308">
        <v>2015</v>
      </c>
      <c r="E25" s="309" t="s">
        <v>75</v>
      </c>
      <c r="F25" s="308">
        <v>9712759</v>
      </c>
    </row>
    <row r="26" s="285" customFormat="1" ht="13.8" spans="1:6">
      <c r="A26" s="305" t="s">
        <v>76</v>
      </c>
      <c r="B26" s="306" t="s">
        <v>77</v>
      </c>
      <c r="C26" s="307" t="s">
        <v>12</v>
      </c>
      <c r="D26" s="308">
        <v>2018</v>
      </c>
      <c r="E26" s="309" t="s">
        <v>78</v>
      </c>
      <c r="F26" s="308">
        <v>9834014</v>
      </c>
    </row>
    <row r="27" s="285" customFormat="1" ht="13.8" spans="1:6">
      <c r="A27" s="305" t="s">
        <v>79</v>
      </c>
      <c r="B27" s="306" t="s">
        <v>80</v>
      </c>
      <c r="C27" s="307" t="s">
        <v>12</v>
      </c>
      <c r="D27" s="308">
        <v>2018</v>
      </c>
      <c r="E27" s="309" t="s">
        <v>81</v>
      </c>
      <c r="F27" s="308">
        <v>9834026</v>
      </c>
    </row>
    <row r="28" s="286" customFormat="1" ht="13.8" spans="1:6">
      <c r="A28" s="305" t="s">
        <v>82</v>
      </c>
      <c r="B28" s="306" t="s">
        <v>83</v>
      </c>
      <c r="C28" s="307" t="s">
        <v>12</v>
      </c>
      <c r="D28" s="308">
        <v>2012</v>
      </c>
      <c r="E28" s="309" t="s">
        <v>84</v>
      </c>
      <c r="F28" s="308">
        <v>9639646</v>
      </c>
    </row>
    <row r="29" s="285" customFormat="1" ht="13.8" spans="1:6">
      <c r="A29" s="305" t="s">
        <v>85</v>
      </c>
      <c r="B29" s="306" t="s">
        <v>86</v>
      </c>
      <c r="C29" s="307" t="s">
        <v>12</v>
      </c>
      <c r="D29" s="308">
        <v>2012</v>
      </c>
      <c r="E29" s="309" t="s">
        <v>87</v>
      </c>
      <c r="F29" s="308">
        <v>9639608</v>
      </c>
    </row>
    <row r="30" s="286" customFormat="1" ht="13.8" spans="1:6">
      <c r="A30" s="305" t="s">
        <v>88</v>
      </c>
      <c r="B30" s="306" t="s">
        <v>89</v>
      </c>
      <c r="C30" s="307" t="s">
        <v>12</v>
      </c>
      <c r="D30" s="308">
        <v>2012</v>
      </c>
      <c r="E30" s="309" t="s">
        <v>90</v>
      </c>
      <c r="F30" s="308">
        <v>9610535</v>
      </c>
    </row>
    <row r="31" s="285" customFormat="1" ht="13.8" spans="1:6">
      <c r="A31" s="305" t="s">
        <v>91</v>
      </c>
      <c r="B31" s="306" t="s">
        <v>92</v>
      </c>
      <c r="C31" s="307" t="s">
        <v>12</v>
      </c>
      <c r="D31" s="308">
        <v>2005</v>
      </c>
      <c r="E31" s="309" t="s">
        <v>93</v>
      </c>
      <c r="F31" s="308">
        <v>9322243</v>
      </c>
    </row>
    <row r="32" s="285" customFormat="1" ht="13.8" spans="1:6">
      <c r="A32" s="305" t="s">
        <v>94</v>
      </c>
      <c r="B32" s="306" t="s">
        <v>95</v>
      </c>
      <c r="C32" s="307" t="s">
        <v>12</v>
      </c>
      <c r="D32" s="308">
        <v>2012</v>
      </c>
      <c r="E32" s="309" t="s">
        <v>96</v>
      </c>
      <c r="F32" s="308">
        <v>9639660</v>
      </c>
    </row>
    <row r="33" s="285" customFormat="1" ht="13.8" spans="1:6">
      <c r="A33" s="305" t="s">
        <v>97</v>
      </c>
      <c r="B33" s="306" t="s">
        <v>98</v>
      </c>
      <c r="C33" s="307" t="s">
        <v>99</v>
      </c>
      <c r="D33" s="308">
        <v>2007</v>
      </c>
      <c r="E33" s="309" t="s">
        <v>100</v>
      </c>
      <c r="F33" s="308">
        <v>9343675</v>
      </c>
    </row>
    <row r="34" s="285" customFormat="1" ht="13.8" spans="1:6">
      <c r="A34" s="305" t="s">
        <v>101</v>
      </c>
      <c r="B34" s="306" t="s">
        <v>102</v>
      </c>
      <c r="C34" s="307" t="s">
        <v>12</v>
      </c>
      <c r="D34" s="308">
        <v>2013</v>
      </c>
      <c r="E34" s="309" t="s">
        <v>103</v>
      </c>
      <c r="F34" s="308">
        <v>9638329</v>
      </c>
    </row>
    <row r="35" s="285" customFormat="1" ht="13.8" spans="1:6">
      <c r="A35" s="305" t="s">
        <v>104</v>
      </c>
      <c r="B35" s="306" t="s">
        <v>105</v>
      </c>
      <c r="C35" s="307" t="s">
        <v>12</v>
      </c>
      <c r="D35" s="308">
        <v>2012</v>
      </c>
      <c r="E35" s="309" t="s">
        <v>106</v>
      </c>
      <c r="F35" s="308">
        <v>9638331</v>
      </c>
    </row>
    <row r="36" s="285" customFormat="1" ht="13.8" spans="1:6">
      <c r="A36" s="305" t="s">
        <v>107</v>
      </c>
      <c r="B36" s="306" t="s">
        <v>108</v>
      </c>
      <c r="C36" s="307" t="s">
        <v>109</v>
      </c>
      <c r="D36" s="308">
        <v>2012</v>
      </c>
      <c r="E36" s="309" t="s">
        <v>110</v>
      </c>
      <c r="F36" s="308">
        <v>9408372</v>
      </c>
    </row>
    <row r="37" s="285" customFormat="1" ht="13.8" spans="1:6">
      <c r="A37" s="305" t="s">
        <v>111</v>
      </c>
      <c r="B37" s="306" t="s">
        <v>112</v>
      </c>
      <c r="C37" s="307" t="s">
        <v>34</v>
      </c>
      <c r="D37" s="308">
        <v>2002</v>
      </c>
      <c r="E37" s="309" t="s">
        <v>113</v>
      </c>
      <c r="F37" s="308">
        <v>9258727</v>
      </c>
    </row>
    <row r="38" s="285" customFormat="1" ht="13.8" spans="1:6">
      <c r="A38" s="305" t="s">
        <v>114</v>
      </c>
      <c r="B38" s="306" t="s">
        <v>115</v>
      </c>
      <c r="C38" s="307" t="s">
        <v>12</v>
      </c>
      <c r="D38" s="308">
        <v>2015</v>
      </c>
      <c r="E38" s="309" t="s">
        <v>116</v>
      </c>
      <c r="F38" s="308">
        <v>9700938</v>
      </c>
    </row>
    <row r="39" s="285" customFormat="1" ht="13.8" spans="1:6">
      <c r="A39" s="305" t="s">
        <v>117</v>
      </c>
      <c r="B39" s="306" t="s">
        <v>118</v>
      </c>
      <c r="C39" s="307" t="s">
        <v>12</v>
      </c>
      <c r="D39" s="308">
        <v>2014</v>
      </c>
      <c r="E39" s="309" t="s">
        <v>119</v>
      </c>
      <c r="F39" s="308">
        <v>9691113</v>
      </c>
    </row>
    <row r="40" s="286" customFormat="1" ht="13.8" spans="1:6">
      <c r="A40" s="305" t="s">
        <v>120</v>
      </c>
      <c r="B40" s="306" t="s">
        <v>121</v>
      </c>
      <c r="C40" s="307" t="s">
        <v>122</v>
      </c>
      <c r="D40" s="308">
        <v>2008</v>
      </c>
      <c r="E40" s="309" t="s">
        <v>123</v>
      </c>
      <c r="F40" s="308">
        <v>9460057</v>
      </c>
    </row>
    <row r="41" s="286" customFormat="1" ht="13.8" spans="1:6">
      <c r="A41" s="305" t="s">
        <v>124</v>
      </c>
      <c r="B41" s="306" t="s">
        <v>125</v>
      </c>
      <c r="C41" s="307" t="s">
        <v>12</v>
      </c>
      <c r="D41" s="308">
        <v>2012</v>
      </c>
      <c r="E41" s="309" t="s">
        <v>126</v>
      </c>
      <c r="F41" s="308">
        <v>9639658</v>
      </c>
    </row>
    <row r="42" s="286" customFormat="1" ht="13.8" spans="1:6">
      <c r="A42" s="305" t="s">
        <v>127</v>
      </c>
      <c r="B42" s="306" t="s">
        <v>128</v>
      </c>
      <c r="C42" s="307" t="s">
        <v>12</v>
      </c>
      <c r="D42" s="308">
        <v>2000</v>
      </c>
      <c r="E42" s="309" t="s">
        <v>129</v>
      </c>
      <c r="F42" s="308">
        <v>9207572</v>
      </c>
    </row>
    <row r="43" s="286" customFormat="1" ht="13.8" spans="1:6">
      <c r="A43" s="305" t="s">
        <v>130</v>
      </c>
      <c r="B43" s="306" t="s">
        <v>131</v>
      </c>
      <c r="C43" s="307" t="s">
        <v>12</v>
      </c>
      <c r="D43" s="308">
        <v>2013</v>
      </c>
      <c r="E43" s="309" t="s">
        <v>132</v>
      </c>
      <c r="F43" s="308">
        <v>9610559</v>
      </c>
    </row>
    <row r="44" s="286" customFormat="1" ht="13.8" spans="1:6">
      <c r="A44" s="305" t="s">
        <v>133</v>
      </c>
      <c r="B44" s="306" t="s">
        <v>134</v>
      </c>
      <c r="C44" s="307" t="s">
        <v>12</v>
      </c>
      <c r="D44" s="308">
        <v>2012</v>
      </c>
      <c r="E44" s="309" t="s">
        <v>135</v>
      </c>
      <c r="F44" s="308">
        <v>9610547</v>
      </c>
    </row>
    <row r="45" s="286" customFormat="1" ht="13.8" spans="1:6">
      <c r="A45" s="305" t="s">
        <v>136</v>
      </c>
      <c r="B45" s="306" t="s">
        <v>137</v>
      </c>
      <c r="C45" s="307" t="s">
        <v>12</v>
      </c>
      <c r="D45" s="308">
        <v>2012</v>
      </c>
      <c r="E45" s="309" t="s">
        <v>138</v>
      </c>
      <c r="F45" s="308">
        <v>9639593</v>
      </c>
    </row>
    <row r="46" s="286" customFormat="1" ht="13.8" spans="1:6">
      <c r="A46" s="305" t="s">
        <v>139</v>
      </c>
      <c r="B46" s="306" t="s">
        <v>140</v>
      </c>
      <c r="C46" s="307" t="s">
        <v>141</v>
      </c>
      <c r="D46" s="308">
        <v>2012</v>
      </c>
      <c r="E46" s="309" t="s">
        <v>142</v>
      </c>
      <c r="F46" s="308">
        <v>9639622</v>
      </c>
    </row>
    <row r="47" s="285" customFormat="1" ht="13.8" spans="1:6">
      <c r="A47" s="305" t="s">
        <v>143</v>
      </c>
      <c r="B47" s="306" t="s">
        <v>144</v>
      </c>
      <c r="C47" s="307" t="s">
        <v>109</v>
      </c>
      <c r="D47" s="308">
        <v>2012</v>
      </c>
      <c r="E47" s="309" t="s">
        <v>145</v>
      </c>
      <c r="F47" s="308">
        <v>9459125</v>
      </c>
    </row>
    <row r="48" s="285" customFormat="1" ht="13.8" spans="1:6">
      <c r="A48" s="305" t="s">
        <v>146</v>
      </c>
      <c r="B48" s="306" t="s">
        <v>147</v>
      </c>
      <c r="C48" s="307" t="s">
        <v>12</v>
      </c>
      <c r="D48" s="308">
        <v>2005</v>
      </c>
      <c r="E48" s="309" t="s">
        <v>148</v>
      </c>
      <c r="F48" s="308">
        <v>9322231</v>
      </c>
    </row>
    <row r="49" s="285" customFormat="1" ht="13.8" spans="1:6">
      <c r="A49" s="305" t="s">
        <v>149</v>
      </c>
      <c r="B49" s="306" t="s">
        <v>150</v>
      </c>
      <c r="C49" s="307" t="s">
        <v>122</v>
      </c>
      <c r="D49" s="308">
        <v>2013</v>
      </c>
      <c r="E49" s="309" t="s">
        <v>151</v>
      </c>
      <c r="F49" s="308">
        <v>9674646</v>
      </c>
    </row>
    <row r="50" s="285" customFormat="1" ht="13.8" spans="1:6">
      <c r="A50" s="305" t="s">
        <v>152</v>
      </c>
      <c r="B50" s="306" t="s">
        <v>153</v>
      </c>
      <c r="C50" s="307" t="s">
        <v>99</v>
      </c>
      <c r="D50" s="308">
        <v>2004</v>
      </c>
      <c r="E50" s="309" t="s">
        <v>154</v>
      </c>
      <c r="F50" s="308">
        <v>9327566</v>
      </c>
    </row>
    <row r="51" s="285" customFormat="1" ht="13.8" spans="1:6">
      <c r="A51" s="305" t="s">
        <v>155</v>
      </c>
      <c r="B51" s="306" t="s">
        <v>156</v>
      </c>
      <c r="C51" s="307" t="s">
        <v>109</v>
      </c>
      <c r="D51" s="308">
        <v>2007</v>
      </c>
      <c r="E51" s="309" t="s">
        <v>157</v>
      </c>
      <c r="F51" s="308">
        <v>9362712</v>
      </c>
    </row>
    <row r="52" s="285" customFormat="1" ht="13.8" spans="1:6">
      <c r="A52" s="305" t="s">
        <v>158</v>
      </c>
      <c r="B52" s="306" t="s">
        <v>159</v>
      </c>
      <c r="C52" s="307" t="s">
        <v>160</v>
      </c>
      <c r="D52" s="308">
        <v>2008</v>
      </c>
      <c r="E52" s="309" t="s">
        <v>161</v>
      </c>
      <c r="F52" s="308">
        <v>9365685</v>
      </c>
    </row>
    <row r="53" s="285" customFormat="1" ht="13.8" spans="1:6">
      <c r="A53" s="305" t="s">
        <v>162</v>
      </c>
      <c r="B53" s="306" t="s">
        <v>163</v>
      </c>
      <c r="C53" s="307" t="s">
        <v>12</v>
      </c>
      <c r="D53" s="308">
        <v>2003</v>
      </c>
      <c r="E53" s="309" t="s">
        <v>164</v>
      </c>
      <c r="F53" s="308">
        <v>9266114</v>
      </c>
    </row>
    <row r="54" s="285" customFormat="1" ht="13.8" spans="1:6">
      <c r="A54" s="305" t="s">
        <v>165</v>
      </c>
      <c r="B54" s="306" t="s">
        <v>166</v>
      </c>
      <c r="C54" s="307" t="s">
        <v>12</v>
      </c>
      <c r="D54" s="308">
        <v>2015</v>
      </c>
      <c r="E54" s="309" t="s">
        <v>167</v>
      </c>
      <c r="F54" s="308">
        <v>9712371</v>
      </c>
    </row>
    <row r="55" s="285" customFormat="1" ht="13.8" spans="1:6">
      <c r="A55" s="305" t="s">
        <v>168</v>
      </c>
      <c r="B55" s="306" t="s">
        <v>169</v>
      </c>
      <c r="C55" s="307" t="s">
        <v>99</v>
      </c>
      <c r="D55" s="308">
        <v>2007</v>
      </c>
      <c r="E55" s="309" t="s">
        <v>170</v>
      </c>
      <c r="F55" s="308">
        <v>9374117</v>
      </c>
    </row>
    <row r="56" s="286" customFormat="1" ht="13.8" spans="1:6">
      <c r="A56" s="305" t="s">
        <v>171</v>
      </c>
      <c r="B56" s="306" t="s">
        <v>172</v>
      </c>
      <c r="C56" s="307" t="s">
        <v>12</v>
      </c>
      <c r="D56" s="308">
        <v>2012</v>
      </c>
      <c r="E56" s="309" t="s">
        <v>173</v>
      </c>
      <c r="F56" s="308">
        <v>9639634</v>
      </c>
    </row>
    <row r="57" s="286" customFormat="1" ht="13.8" spans="1:6">
      <c r="A57" s="305" t="s">
        <v>174</v>
      </c>
      <c r="B57" s="306" t="s">
        <v>175</v>
      </c>
      <c r="C57" s="307" t="s">
        <v>12</v>
      </c>
      <c r="D57" s="308">
        <v>2012</v>
      </c>
      <c r="E57" s="309" t="s">
        <v>176</v>
      </c>
      <c r="F57" s="308">
        <v>9639610</v>
      </c>
    </row>
    <row r="58" s="285" customFormat="1" ht="13.8" spans="1:6">
      <c r="A58" s="305" t="s">
        <v>177</v>
      </c>
      <c r="B58" s="306" t="s">
        <v>178</v>
      </c>
      <c r="C58" s="307" t="s">
        <v>179</v>
      </c>
      <c r="D58" s="308">
        <v>2005</v>
      </c>
      <c r="E58" s="309" t="s">
        <v>180</v>
      </c>
      <c r="F58" s="308">
        <v>9301562</v>
      </c>
    </row>
    <row r="59" s="285" customFormat="1" ht="13.8" spans="1:6">
      <c r="A59" s="305" t="s">
        <v>152</v>
      </c>
      <c r="B59" s="306" t="s">
        <v>153</v>
      </c>
      <c r="C59" s="307" t="s">
        <v>99</v>
      </c>
      <c r="D59" s="308">
        <v>2004</v>
      </c>
      <c r="E59" s="309" t="s">
        <v>154</v>
      </c>
      <c r="F59" s="308">
        <v>9327566</v>
      </c>
    </row>
    <row r="60" s="285" customFormat="1" ht="13.8" spans="1:6">
      <c r="A60" s="305" t="s">
        <v>181</v>
      </c>
      <c r="B60" s="306" t="s">
        <v>182</v>
      </c>
      <c r="C60" s="307" t="s">
        <v>122</v>
      </c>
      <c r="D60" s="308">
        <v>1999</v>
      </c>
      <c r="E60" s="309" t="s">
        <v>183</v>
      </c>
      <c r="F60" s="308">
        <v>9202780</v>
      </c>
    </row>
    <row r="61" s="286" customFormat="1" ht="13.8" spans="1:6">
      <c r="A61" s="305" t="s">
        <v>184</v>
      </c>
      <c r="B61" s="306" t="s">
        <v>185</v>
      </c>
      <c r="C61" s="307" t="s">
        <v>186</v>
      </c>
      <c r="D61" s="308">
        <v>2002</v>
      </c>
      <c r="E61" s="309" t="s">
        <v>187</v>
      </c>
      <c r="F61" s="308">
        <v>9258715</v>
      </c>
    </row>
    <row r="62" s="285" customFormat="1" ht="13.8" spans="1:6">
      <c r="A62" s="305" t="s">
        <v>188</v>
      </c>
      <c r="B62" s="306" t="s">
        <v>189</v>
      </c>
      <c r="C62" s="307" t="s">
        <v>12</v>
      </c>
      <c r="D62" s="308">
        <v>2015</v>
      </c>
      <c r="E62" s="309" t="s">
        <v>190</v>
      </c>
      <c r="F62" s="308">
        <v>9712395</v>
      </c>
    </row>
    <row r="63" s="285" customFormat="1" ht="13.8" spans="1:6">
      <c r="A63" s="305" t="s">
        <v>191</v>
      </c>
      <c r="B63" s="306" t="s">
        <v>192</v>
      </c>
      <c r="C63" s="307" t="s">
        <v>34</v>
      </c>
      <c r="D63" s="308">
        <v>2006</v>
      </c>
      <c r="E63" s="309" t="s">
        <v>193</v>
      </c>
      <c r="F63" s="308">
        <v>9330575</v>
      </c>
    </row>
    <row r="64" s="286" customFormat="1" ht="13.8" spans="1:6">
      <c r="A64" s="305" t="s">
        <v>194</v>
      </c>
      <c r="B64" s="306" t="s">
        <v>195</v>
      </c>
      <c r="C64" s="307" t="s">
        <v>34</v>
      </c>
      <c r="D64" s="308">
        <v>2007</v>
      </c>
      <c r="E64" s="309" t="s">
        <v>196</v>
      </c>
      <c r="F64" s="308">
        <v>9331127</v>
      </c>
    </row>
    <row r="65" s="285" customFormat="1" ht="13.8" spans="1:6">
      <c r="A65" s="305" t="s">
        <v>197</v>
      </c>
      <c r="B65" s="306" t="s">
        <v>198</v>
      </c>
      <c r="C65" s="307" t="s">
        <v>99</v>
      </c>
      <c r="D65" s="308">
        <v>2005</v>
      </c>
      <c r="E65" s="309" t="s">
        <v>199</v>
      </c>
      <c r="F65" s="308">
        <v>9306823</v>
      </c>
    </row>
    <row r="66" s="285" customFormat="1" ht="13.8" spans="1:6">
      <c r="A66" s="305" t="s">
        <v>200</v>
      </c>
      <c r="B66" s="306" t="s">
        <v>201</v>
      </c>
      <c r="C66" s="307" t="s">
        <v>12</v>
      </c>
      <c r="D66" s="308">
        <v>2015</v>
      </c>
      <c r="E66" s="309" t="s">
        <v>202</v>
      </c>
      <c r="F66" s="308">
        <v>9712369</v>
      </c>
    </row>
    <row r="67" s="285" customFormat="1" ht="13.8" spans="1:6">
      <c r="A67" s="305" t="s">
        <v>203</v>
      </c>
      <c r="B67" s="306" t="s">
        <v>204</v>
      </c>
      <c r="C67" s="307" t="s">
        <v>109</v>
      </c>
      <c r="D67" s="308">
        <v>1997</v>
      </c>
      <c r="E67" s="309" t="s">
        <v>205</v>
      </c>
      <c r="F67" s="308">
        <v>9134608</v>
      </c>
    </row>
    <row r="68" s="286" customFormat="1" ht="13.8" spans="1:6">
      <c r="A68" s="305" t="s">
        <v>206</v>
      </c>
      <c r="B68" s="306" t="s">
        <v>207</v>
      </c>
      <c r="C68" s="307" t="s">
        <v>34</v>
      </c>
      <c r="D68" s="308">
        <v>2002</v>
      </c>
      <c r="E68" s="309" t="s">
        <v>208</v>
      </c>
      <c r="F68" s="308">
        <v>9276406</v>
      </c>
    </row>
    <row r="69" s="286" customFormat="1" ht="13.8" spans="1:6">
      <c r="A69" s="305" t="s">
        <v>209</v>
      </c>
      <c r="B69" s="306" t="s">
        <v>210</v>
      </c>
      <c r="C69" s="307" t="s">
        <v>12</v>
      </c>
      <c r="D69" s="308">
        <v>2000</v>
      </c>
      <c r="E69" s="309" t="s">
        <v>211</v>
      </c>
      <c r="F69" s="308">
        <v>9245043</v>
      </c>
    </row>
    <row r="70" s="286" customFormat="1" ht="13.8" spans="1:6">
      <c r="A70" s="305" t="s">
        <v>212</v>
      </c>
      <c r="B70" s="306" t="s">
        <v>213</v>
      </c>
      <c r="C70" s="307" t="s">
        <v>34</v>
      </c>
      <c r="D70" s="308">
        <v>2002</v>
      </c>
      <c r="E70" s="309" t="s">
        <v>214</v>
      </c>
      <c r="F70" s="308">
        <v>9712773</v>
      </c>
    </row>
    <row r="71" s="286" customFormat="1" ht="13.8" spans="1:6">
      <c r="A71" s="305" t="s">
        <v>215</v>
      </c>
      <c r="B71" s="306" t="s">
        <v>216</v>
      </c>
      <c r="C71" s="307" t="s">
        <v>109</v>
      </c>
      <c r="D71" s="308">
        <v>2007</v>
      </c>
      <c r="E71" s="309" t="s">
        <v>217</v>
      </c>
      <c r="F71" s="308">
        <v>9338292</v>
      </c>
    </row>
    <row r="72" s="286" customFormat="1" ht="13.8" spans="1:6">
      <c r="A72" s="305" t="s">
        <v>218</v>
      </c>
      <c r="B72" s="306" t="s">
        <v>219</v>
      </c>
      <c r="C72" s="307" t="s">
        <v>122</v>
      </c>
      <c r="D72" s="308">
        <v>2008</v>
      </c>
      <c r="E72" s="309" t="s">
        <v>220</v>
      </c>
      <c r="F72" s="308">
        <v>9403853</v>
      </c>
    </row>
    <row r="73" s="285" customFormat="1" ht="13.8" spans="1:6">
      <c r="A73" s="305" t="s">
        <v>221</v>
      </c>
      <c r="B73" s="306" t="s">
        <v>222</v>
      </c>
      <c r="C73" s="307" t="s">
        <v>34</v>
      </c>
      <c r="D73" s="308">
        <v>2006</v>
      </c>
      <c r="E73" s="309" t="s">
        <v>223</v>
      </c>
      <c r="F73" s="308">
        <v>9308053</v>
      </c>
    </row>
    <row r="74" s="286" customFormat="1" ht="13.8" spans="1:6">
      <c r="A74" s="305" t="s">
        <v>224</v>
      </c>
      <c r="B74" s="306" t="s">
        <v>225</v>
      </c>
      <c r="C74" s="307" t="s">
        <v>122</v>
      </c>
      <c r="D74" s="308">
        <v>2007</v>
      </c>
      <c r="E74" s="309" t="s">
        <v>226</v>
      </c>
      <c r="F74" s="308">
        <v>9367944</v>
      </c>
    </row>
    <row r="75" s="286" customFormat="1" ht="13.8" spans="1:6">
      <c r="A75" s="305" t="s">
        <v>227</v>
      </c>
      <c r="B75" s="306" t="s">
        <v>228</v>
      </c>
      <c r="C75" s="307" t="s">
        <v>12</v>
      </c>
      <c r="D75" s="308">
        <v>2009</v>
      </c>
      <c r="E75" s="309" t="s">
        <v>229</v>
      </c>
      <c r="F75" s="308">
        <v>9507702</v>
      </c>
    </row>
    <row r="76" s="286" customFormat="1" ht="13.8" spans="1:6">
      <c r="A76" s="305" t="s">
        <v>230</v>
      </c>
      <c r="B76" s="306" t="s">
        <v>231</v>
      </c>
      <c r="C76" s="307" t="s">
        <v>12</v>
      </c>
      <c r="D76" s="308">
        <v>2004</v>
      </c>
      <c r="E76" s="309" t="s">
        <v>232</v>
      </c>
      <c r="F76" s="308">
        <v>9507714</v>
      </c>
    </row>
    <row r="77" s="286" customFormat="1" ht="13.8" spans="1:6">
      <c r="A77" s="305" t="s">
        <v>233</v>
      </c>
      <c r="B77" s="306" t="s">
        <v>234</v>
      </c>
      <c r="C77" s="307" t="s">
        <v>12</v>
      </c>
      <c r="D77" s="308">
        <v>2007</v>
      </c>
      <c r="E77" s="309" t="s">
        <v>235</v>
      </c>
      <c r="F77" s="308">
        <v>9390642</v>
      </c>
    </row>
    <row r="78" s="286" customFormat="1" ht="13.8" spans="1:6">
      <c r="A78" s="305" t="s">
        <v>48</v>
      </c>
      <c r="B78" s="306" t="s">
        <v>49</v>
      </c>
      <c r="C78" s="307" t="s">
        <v>12</v>
      </c>
      <c r="D78" s="308">
        <v>1994</v>
      </c>
      <c r="E78" s="309" t="s">
        <v>236</v>
      </c>
      <c r="F78" s="308">
        <v>9088902</v>
      </c>
    </row>
    <row r="79" s="286" customFormat="1" ht="13.8" spans="1:6">
      <c r="A79" s="305" t="s">
        <v>237</v>
      </c>
      <c r="B79" s="306" t="s">
        <v>238</v>
      </c>
      <c r="C79" s="307" t="s">
        <v>109</v>
      </c>
      <c r="D79" s="308">
        <v>2007</v>
      </c>
      <c r="E79" s="309" t="s">
        <v>239</v>
      </c>
      <c r="F79" s="308">
        <v>9404508</v>
      </c>
    </row>
    <row r="80" s="286" customFormat="1" ht="13.8" spans="1:6">
      <c r="A80" s="305" t="s">
        <v>240</v>
      </c>
      <c r="B80" s="306" t="s">
        <v>241</v>
      </c>
      <c r="C80" s="307" t="s">
        <v>186</v>
      </c>
      <c r="D80" s="308">
        <v>1995</v>
      </c>
      <c r="E80" s="309" t="s">
        <v>242</v>
      </c>
      <c r="F80" s="308">
        <v>9104990</v>
      </c>
    </row>
    <row r="81" s="286" customFormat="1" ht="13.8" spans="1:6">
      <c r="A81" s="305" t="s">
        <v>243</v>
      </c>
      <c r="B81" s="306" t="s">
        <v>244</v>
      </c>
      <c r="C81" s="307" t="s">
        <v>34</v>
      </c>
      <c r="D81" s="308">
        <v>2004</v>
      </c>
      <c r="E81" s="309" t="s">
        <v>245</v>
      </c>
      <c r="F81" s="308">
        <v>9308041</v>
      </c>
    </row>
    <row r="82" s="286" customFormat="1" ht="13.8" spans="1:6">
      <c r="A82" s="305" t="s">
        <v>246</v>
      </c>
      <c r="B82" s="306" t="s">
        <v>247</v>
      </c>
      <c r="C82" s="307" t="s">
        <v>122</v>
      </c>
      <c r="D82" s="308">
        <v>2011</v>
      </c>
      <c r="E82" s="309" t="s">
        <v>248</v>
      </c>
      <c r="F82" s="308">
        <v>9609419</v>
      </c>
    </row>
    <row r="83" s="285" customFormat="1" ht="13.8" spans="1:6">
      <c r="A83" s="305" t="s">
        <v>249</v>
      </c>
      <c r="B83" s="306" t="s">
        <v>250</v>
      </c>
      <c r="C83" s="307" t="s">
        <v>109</v>
      </c>
      <c r="D83" s="308">
        <v>2002</v>
      </c>
      <c r="E83" s="309" t="s">
        <v>251</v>
      </c>
      <c r="F83" s="308">
        <v>9236212</v>
      </c>
    </row>
    <row r="84" s="285" customFormat="1" ht="13.8" spans="1:6">
      <c r="A84" s="305" t="s">
        <v>252</v>
      </c>
      <c r="B84" s="306" t="s">
        <v>253</v>
      </c>
      <c r="C84" s="307" t="s">
        <v>34</v>
      </c>
      <c r="D84" s="308">
        <v>2007</v>
      </c>
      <c r="E84" s="309" t="s">
        <v>254</v>
      </c>
      <c r="F84" s="308">
        <v>9331115</v>
      </c>
    </row>
    <row r="85" s="285" customFormat="1" ht="13.8" spans="1:6">
      <c r="A85" s="305" t="s">
        <v>255</v>
      </c>
      <c r="B85" s="306" t="s">
        <v>256</v>
      </c>
      <c r="C85" s="307" t="s">
        <v>257</v>
      </c>
      <c r="D85" s="308"/>
      <c r="E85" s="309" t="s">
        <v>258</v>
      </c>
      <c r="F85" s="308">
        <v>9907380</v>
      </c>
    </row>
    <row r="86" s="285" customFormat="1" ht="13.8" spans="1:6">
      <c r="A86" s="305" t="s">
        <v>259</v>
      </c>
      <c r="B86" s="306" t="s">
        <v>260</v>
      </c>
      <c r="C86" s="307" t="s">
        <v>261</v>
      </c>
      <c r="D86" s="308"/>
      <c r="E86" s="309" t="s">
        <v>262</v>
      </c>
      <c r="F86" s="308">
        <v>9943669</v>
      </c>
    </row>
    <row r="87" s="285" customFormat="1" ht="13.8" spans="1:6">
      <c r="A87" s="305" t="s">
        <v>263</v>
      </c>
      <c r="B87" s="306" t="s">
        <v>264</v>
      </c>
      <c r="C87" s="307" t="s">
        <v>261</v>
      </c>
      <c r="D87" s="308"/>
      <c r="E87" s="309" t="s">
        <v>265</v>
      </c>
      <c r="F87" s="308">
        <v>9801550</v>
      </c>
    </row>
    <row r="88" s="285" customFormat="1" ht="13.8" spans="1:6">
      <c r="A88" s="305" t="s">
        <v>266</v>
      </c>
      <c r="B88" s="306" t="s">
        <v>267</v>
      </c>
      <c r="C88" s="307" t="s">
        <v>261</v>
      </c>
      <c r="D88" s="308"/>
      <c r="E88" s="309" t="s">
        <v>268</v>
      </c>
      <c r="F88" s="308">
        <v>9943645</v>
      </c>
    </row>
    <row r="89" s="285" customFormat="1" ht="13.8" spans="1:6">
      <c r="A89" s="305" t="s">
        <v>269</v>
      </c>
      <c r="B89" s="306" t="s">
        <v>270</v>
      </c>
      <c r="C89" s="307" t="s">
        <v>261</v>
      </c>
      <c r="D89" s="308"/>
      <c r="E89" s="309" t="s">
        <v>271</v>
      </c>
      <c r="F89" s="308">
        <v>9926128</v>
      </c>
    </row>
    <row r="90" s="285" customFormat="1" ht="13.8" spans="1:6">
      <c r="A90" s="305" t="s">
        <v>272</v>
      </c>
      <c r="B90" s="306" t="s">
        <v>273</v>
      </c>
      <c r="C90" s="307" t="s">
        <v>261</v>
      </c>
      <c r="D90" s="308"/>
      <c r="E90" s="309" t="s">
        <v>274</v>
      </c>
      <c r="F90" s="308">
        <v>9926116</v>
      </c>
    </row>
    <row r="91" s="285" customFormat="1" ht="13.8" spans="1:6">
      <c r="A91" s="305" t="s">
        <v>275</v>
      </c>
      <c r="B91" s="306" t="s">
        <v>276</v>
      </c>
      <c r="C91" s="307" t="s">
        <v>261</v>
      </c>
      <c r="D91" s="308"/>
      <c r="E91" s="309" t="s">
        <v>277</v>
      </c>
      <c r="F91" s="308">
        <v>9941087</v>
      </c>
    </row>
    <row r="92" s="285" customFormat="1" ht="13.8" spans="1:6">
      <c r="A92" s="305" t="s">
        <v>278</v>
      </c>
      <c r="B92" s="306" t="s">
        <v>279</v>
      </c>
      <c r="C92" s="307" t="s">
        <v>261</v>
      </c>
      <c r="D92" s="308"/>
      <c r="E92" s="309" t="s">
        <v>280</v>
      </c>
      <c r="F92" s="308">
        <v>9932828</v>
      </c>
    </row>
    <row r="93" s="285" customFormat="1" ht="13.8" spans="1:6">
      <c r="A93" s="305" t="s">
        <v>281</v>
      </c>
      <c r="B93" s="306" t="s">
        <v>282</v>
      </c>
      <c r="C93" s="307" t="s">
        <v>261</v>
      </c>
      <c r="D93" s="308"/>
      <c r="E93" s="309" t="s">
        <v>283</v>
      </c>
      <c r="F93" s="308">
        <v>9918705</v>
      </c>
    </row>
    <row r="94" s="285" customFormat="1" ht="13.8" spans="1:6">
      <c r="A94" s="305" t="s">
        <v>284</v>
      </c>
      <c r="B94" s="306" t="s">
        <v>285</v>
      </c>
      <c r="C94" s="307" t="s">
        <v>261</v>
      </c>
      <c r="D94" s="308"/>
      <c r="E94" s="309" t="s">
        <v>286</v>
      </c>
      <c r="F94" s="308">
        <v>9941075</v>
      </c>
    </row>
    <row r="95" s="285" customFormat="1" ht="13.8" spans="1:6">
      <c r="A95" s="305" t="s">
        <v>287</v>
      </c>
      <c r="B95" s="306" t="s">
        <v>288</v>
      </c>
      <c r="C95" s="307" t="s">
        <v>261</v>
      </c>
      <c r="D95" s="308"/>
      <c r="E95" s="309" t="s">
        <v>289</v>
      </c>
      <c r="F95" s="308">
        <v>9861718</v>
      </c>
    </row>
    <row r="96" s="285" customFormat="1" ht="13.8" spans="1:6">
      <c r="A96" s="305" t="s">
        <v>290</v>
      </c>
      <c r="B96" s="306" t="s">
        <v>291</v>
      </c>
      <c r="C96" s="307" t="s">
        <v>261</v>
      </c>
      <c r="D96" s="308"/>
      <c r="E96" s="309" t="s">
        <v>292</v>
      </c>
      <c r="F96" s="308">
        <v>9941051</v>
      </c>
    </row>
    <row r="97" s="285" customFormat="1" ht="13.8" spans="1:6">
      <c r="A97" s="305" t="s">
        <v>10</v>
      </c>
      <c r="B97" s="306" t="s">
        <v>11</v>
      </c>
      <c r="C97" s="307" t="s">
        <v>261</v>
      </c>
      <c r="D97" s="308"/>
      <c r="E97" s="309" t="s">
        <v>13</v>
      </c>
      <c r="F97" s="308">
        <v>9932842</v>
      </c>
    </row>
    <row r="98" s="285" customFormat="1" ht="13.8" spans="1:6">
      <c r="A98" s="305" t="s">
        <v>293</v>
      </c>
      <c r="B98" s="306" t="s">
        <v>294</v>
      </c>
      <c r="C98" s="307" t="s">
        <v>261</v>
      </c>
      <c r="D98" s="308"/>
      <c r="E98" s="309" t="s">
        <v>295</v>
      </c>
      <c r="F98" s="308">
        <v>9941063</v>
      </c>
    </row>
    <row r="99" s="285" customFormat="1" ht="13.8" spans="1:6">
      <c r="A99" s="305" t="s">
        <v>296</v>
      </c>
      <c r="B99" s="306" t="s">
        <v>297</v>
      </c>
      <c r="C99" s="307" t="s">
        <v>261</v>
      </c>
      <c r="D99" s="308"/>
      <c r="E99" s="309" t="s">
        <v>298</v>
      </c>
      <c r="F99" s="308">
        <v>9932866</v>
      </c>
    </row>
    <row r="100" s="286" customFormat="1" ht="13.8" spans="1:6">
      <c r="A100" s="305" t="s">
        <v>252</v>
      </c>
      <c r="B100" s="306" t="s">
        <v>253</v>
      </c>
      <c r="C100" s="307" t="s">
        <v>34</v>
      </c>
      <c r="D100" s="308">
        <v>2007</v>
      </c>
      <c r="E100" s="309" t="s">
        <v>254</v>
      </c>
      <c r="F100" s="308">
        <v>9331115</v>
      </c>
    </row>
    <row r="101" s="284" customFormat="1" ht="13.95" spans="1:6">
      <c r="A101" s="310"/>
      <c r="B101" s="311"/>
      <c r="C101" s="311"/>
      <c r="D101" s="311"/>
    </row>
    <row r="102" s="284" customFormat="1" ht="13.2" spans="1:6">
      <c r="A102" s="312" t="s">
        <v>299</v>
      </c>
      <c r="B102" s="312"/>
      <c r="C102" s="312"/>
      <c r="D102" s="312"/>
      <c r="E102" s="312"/>
      <c r="F102" s="313"/>
    </row>
    <row r="103" s="284" customFormat="1" ht="12" customHeight="1" spans="1:6">
      <c r="A103" s="314" t="s">
        <v>3</v>
      </c>
      <c r="B103" s="314"/>
      <c r="C103" s="315" t="s">
        <v>4</v>
      </c>
      <c r="D103" s="315" t="s">
        <v>5</v>
      </c>
      <c r="E103" s="315" t="s">
        <v>6</v>
      </c>
      <c r="F103" s="315" t="s">
        <v>7</v>
      </c>
    </row>
    <row r="104" s="284" customFormat="1" ht="13.2" spans="1:6">
      <c r="A104" s="316" t="s">
        <v>8</v>
      </c>
      <c r="B104" s="317" t="s">
        <v>9</v>
      </c>
      <c r="C104" s="318"/>
      <c r="D104" s="318"/>
      <c r="E104" s="318"/>
      <c r="F104" s="318"/>
    </row>
    <row r="105" s="284" customFormat="1" ht="26.4" spans="1:6">
      <c r="A105" s="319" t="s">
        <v>300</v>
      </c>
      <c r="B105" s="320" t="s">
        <v>301</v>
      </c>
      <c r="C105" s="321" t="s">
        <v>186</v>
      </c>
      <c r="D105" s="308" t="s">
        <v>302</v>
      </c>
      <c r="E105" s="321" t="s">
        <v>303</v>
      </c>
      <c r="F105" s="308" t="s">
        <v>304</v>
      </c>
    </row>
    <row r="106" s="284" customFormat="1" ht="13.2" spans="1:6">
      <c r="A106" s="319" t="s">
        <v>305</v>
      </c>
      <c r="B106" s="320" t="s">
        <v>306</v>
      </c>
      <c r="C106" s="321" t="s">
        <v>160</v>
      </c>
      <c r="D106" s="308">
        <v>2008</v>
      </c>
      <c r="E106" s="321" t="s">
        <v>307</v>
      </c>
      <c r="F106" s="308" t="s">
        <v>308</v>
      </c>
    </row>
    <row r="107" s="284" customFormat="1" ht="13.2" spans="1:6">
      <c r="A107" s="319" t="s">
        <v>309</v>
      </c>
      <c r="B107" s="320" t="s">
        <v>310</v>
      </c>
      <c r="C107" s="321" t="s">
        <v>12</v>
      </c>
      <c r="D107" s="308">
        <v>2008</v>
      </c>
      <c r="E107" s="321" t="s">
        <v>311</v>
      </c>
      <c r="F107" s="308">
        <v>9367920</v>
      </c>
    </row>
    <row r="108" s="284" customFormat="1" ht="13.2" spans="1:6">
      <c r="A108" s="319" t="s">
        <v>312</v>
      </c>
      <c r="B108" s="320" t="s">
        <v>313</v>
      </c>
      <c r="C108" s="321" t="s">
        <v>122</v>
      </c>
      <c r="D108" s="308">
        <v>2005</v>
      </c>
      <c r="E108" s="321" t="s">
        <v>314</v>
      </c>
      <c r="F108" s="308">
        <v>9301110</v>
      </c>
    </row>
    <row r="109" s="284" customFormat="1" ht="13.2" spans="1:6">
      <c r="A109" s="319" t="s">
        <v>315</v>
      </c>
      <c r="B109" s="320" t="s">
        <v>316</v>
      </c>
      <c r="C109" s="321" t="s">
        <v>99</v>
      </c>
      <c r="D109" s="308">
        <v>2007</v>
      </c>
      <c r="E109" s="321" t="s">
        <v>317</v>
      </c>
      <c r="F109" s="308">
        <v>9414125</v>
      </c>
    </row>
    <row r="110" s="284" customFormat="1" ht="13.2" spans="1:6">
      <c r="A110" s="319" t="s">
        <v>318</v>
      </c>
      <c r="B110" s="320" t="s">
        <v>319</v>
      </c>
      <c r="C110" s="321" t="s">
        <v>12</v>
      </c>
      <c r="D110" s="308">
        <v>2008</v>
      </c>
      <c r="E110" s="321" t="s">
        <v>320</v>
      </c>
      <c r="F110" s="308">
        <v>9367968</v>
      </c>
    </row>
    <row r="111" s="284" customFormat="1" ht="13.2" spans="1:6">
      <c r="A111" s="319" t="s">
        <v>321</v>
      </c>
      <c r="B111" s="320" t="s">
        <v>322</v>
      </c>
      <c r="C111" s="321" t="s">
        <v>186</v>
      </c>
      <c r="D111" s="308"/>
      <c r="E111" s="321" t="s">
        <v>323</v>
      </c>
      <c r="F111" s="308" t="s">
        <v>324</v>
      </c>
    </row>
    <row r="112" s="284" customFormat="1" ht="13.2" spans="1:6">
      <c r="A112" s="319" t="s">
        <v>325</v>
      </c>
      <c r="B112" s="320" t="s">
        <v>326</v>
      </c>
      <c r="C112" s="321" t="s">
        <v>327</v>
      </c>
      <c r="D112" s="308"/>
      <c r="E112" s="321" t="s">
        <v>328</v>
      </c>
      <c r="F112" s="308" t="s">
        <v>329</v>
      </c>
    </row>
    <row r="113" s="284" customFormat="1" ht="13.2" hidden="1" spans="1:4">
      <c r="A113" s="322"/>
      <c r="B113" s="323"/>
      <c r="C113" s="324"/>
      <c r="D113" s="324"/>
    </row>
    <row r="114" s="284" customFormat="1" ht="13.95" hidden="1" spans="1:4">
      <c r="A114" s="322"/>
      <c r="B114" s="324"/>
      <c r="C114" s="324"/>
      <c r="D114" s="324"/>
    </row>
    <row r="115" s="284" customFormat="1" ht="13.95" hidden="1" spans="1:4">
      <c r="A115" s="325" t="s">
        <v>330</v>
      </c>
      <c r="B115" s="326"/>
      <c r="C115" s="326"/>
      <c r="D115" s="327"/>
    </row>
    <row r="116" s="284" customFormat="1" ht="12" hidden="1" customHeight="1" spans="1:4">
      <c r="A116" s="314" t="s">
        <v>3</v>
      </c>
      <c r="B116" s="314"/>
      <c r="C116" s="315" t="s">
        <v>4</v>
      </c>
      <c r="D116" s="315" t="s">
        <v>5</v>
      </c>
    </row>
    <row r="117" s="284" customFormat="1" ht="13.2" hidden="1" spans="1:4">
      <c r="A117" s="316" t="s">
        <v>8</v>
      </c>
      <c r="B117" s="317" t="s">
        <v>9</v>
      </c>
      <c r="C117" s="318"/>
      <c r="D117" s="318"/>
    </row>
    <row r="118" s="284" customFormat="1" ht="13.2" hidden="1" spans="1:4">
      <c r="A118" s="316" t="s">
        <v>331</v>
      </c>
      <c r="B118" s="328" t="s">
        <v>332</v>
      </c>
      <c r="C118" s="317"/>
      <c r="D118" s="317"/>
    </row>
    <row r="119" s="284" customFormat="1" ht="12" hidden="1" customHeight="1" spans="1:4">
      <c r="A119" s="310"/>
      <c r="B119" s="311"/>
      <c r="C119" s="311"/>
      <c r="D119" s="311"/>
    </row>
    <row r="120" s="284" customFormat="1" ht="13.95" hidden="1" spans="1:4">
      <c r="A120" s="325" t="s">
        <v>333</v>
      </c>
      <c r="B120" s="326"/>
      <c r="C120" s="326"/>
      <c r="D120" s="327"/>
    </row>
    <row r="121" s="284" customFormat="1" ht="13.2" hidden="1" spans="1:4">
      <c r="A121" s="314" t="s">
        <v>3</v>
      </c>
      <c r="B121" s="314"/>
      <c r="C121" s="315" t="s">
        <v>4</v>
      </c>
      <c r="D121" s="315" t="s">
        <v>5</v>
      </c>
    </row>
    <row r="122" s="284" customFormat="1" ht="13.2" hidden="1" spans="1:4">
      <c r="A122" s="316" t="s">
        <v>8</v>
      </c>
      <c r="B122" s="317" t="s">
        <v>9</v>
      </c>
      <c r="C122" s="318"/>
      <c r="D122" s="318"/>
    </row>
    <row r="123" s="284" customFormat="1" ht="13.2" hidden="1" spans="1:4">
      <c r="A123" s="316" t="s">
        <v>334</v>
      </c>
      <c r="B123" s="328" t="s">
        <v>335</v>
      </c>
      <c r="C123" s="317" t="s">
        <v>336</v>
      </c>
      <c r="D123" s="317">
        <v>1986</v>
      </c>
    </row>
    <row r="124" s="284" customFormat="1" ht="13.2" hidden="1" spans="1:4">
      <c r="A124" s="316" t="s">
        <v>337</v>
      </c>
      <c r="B124" s="328" t="s">
        <v>338</v>
      </c>
      <c r="C124" s="317" t="s">
        <v>336</v>
      </c>
      <c r="D124" s="317">
        <v>1985</v>
      </c>
    </row>
    <row r="125" s="284" customFormat="1" ht="13.95" hidden="1" spans="1:4">
      <c r="A125" s="310"/>
      <c r="B125" s="311"/>
      <c r="C125" s="311"/>
      <c r="D125" s="311"/>
    </row>
    <row r="126" s="284" customFormat="1" ht="13.95" hidden="1" spans="1:4">
      <c r="A126" s="325" t="s">
        <v>339</v>
      </c>
      <c r="B126" s="326"/>
      <c r="C126" s="326"/>
      <c r="D126" s="327"/>
    </row>
    <row r="127" s="284" customFormat="1" ht="13.2" hidden="1" spans="1:4">
      <c r="A127" s="314" t="s">
        <v>3</v>
      </c>
      <c r="B127" s="314"/>
      <c r="C127" s="315" t="s">
        <v>4</v>
      </c>
      <c r="D127" s="315" t="s">
        <v>5</v>
      </c>
    </row>
    <row r="128" s="284" customFormat="1" ht="13.2" hidden="1" spans="1:4">
      <c r="A128" s="316" t="s">
        <v>8</v>
      </c>
      <c r="B128" s="317" t="s">
        <v>9</v>
      </c>
      <c r="C128" s="318"/>
      <c r="D128" s="318"/>
    </row>
    <row r="129" s="284" customFormat="1" ht="13.2" hidden="1" spans="1:6">
      <c r="A129" s="316" t="s">
        <v>340</v>
      </c>
      <c r="B129" s="328" t="s">
        <v>341</v>
      </c>
      <c r="C129" s="317" t="s">
        <v>160</v>
      </c>
      <c r="D129" s="317">
        <v>1995</v>
      </c>
    </row>
    <row r="130" s="284" customFormat="1" ht="13.95" hidden="1" spans="1:6">
      <c r="A130" s="310"/>
      <c r="B130" s="311"/>
      <c r="C130" s="311"/>
      <c r="D130" s="311"/>
    </row>
    <row r="131" s="287" customFormat="1" ht="13.2" hidden="1" spans="1:6">
      <c r="A131" s="312" t="s">
        <v>342</v>
      </c>
      <c r="B131" s="312"/>
      <c r="C131" s="312"/>
      <c r="D131" s="312"/>
      <c r="E131" s="312"/>
      <c r="F131" s="313"/>
    </row>
    <row r="132" s="287" customFormat="1" ht="13.2" hidden="1" spans="1:6">
      <c r="A132" s="314" t="s">
        <v>3</v>
      </c>
      <c r="B132" s="314"/>
      <c r="C132" s="315" t="s">
        <v>4</v>
      </c>
      <c r="D132" s="315" t="s">
        <v>5</v>
      </c>
      <c r="E132" s="315" t="s">
        <v>6</v>
      </c>
      <c r="F132" s="315" t="s">
        <v>7</v>
      </c>
    </row>
    <row r="133" s="287" customFormat="1" ht="13.2" hidden="1" spans="1:6">
      <c r="A133" s="316" t="s">
        <v>8</v>
      </c>
      <c r="B133" s="317" t="s">
        <v>9</v>
      </c>
      <c r="C133" s="318"/>
      <c r="D133" s="318"/>
      <c r="E133" s="318"/>
      <c r="F133" s="318"/>
    </row>
    <row r="134" s="287" customFormat="1" ht="13.2" hidden="1" spans="1:6">
      <c r="A134" s="319" t="s">
        <v>343</v>
      </c>
      <c r="B134" s="320" t="s">
        <v>344</v>
      </c>
      <c r="C134" s="321" t="s">
        <v>34</v>
      </c>
      <c r="D134" s="308" t="s">
        <v>345</v>
      </c>
      <c r="E134" s="321" t="s">
        <v>346</v>
      </c>
      <c r="F134" s="308" t="s">
        <v>347</v>
      </c>
    </row>
    <row r="135" s="287" customFormat="1" ht="13.2" hidden="1" spans="1:6">
      <c r="A135" s="319" t="s">
        <v>348</v>
      </c>
      <c r="B135" s="320" t="s">
        <v>349</v>
      </c>
      <c r="C135" s="321" t="s">
        <v>34</v>
      </c>
      <c r="D135" s="308" t="s">
        <v>350</v>
      </c>
      <c r="E135" s="321" t="s">
        <v>351</v>
      </c>
      <c r="F135" s="308" t="s">
        <v>352</v>
      </c>
    </row>
    <row r="136" s="287" customFormat="1" ht="13.2" hidden="1" spans="1:6">
      <c r="A136" s="319" t="s">
        <v>353</v>
      </c>
      <c r="B136" s="320" t="s">
        <v>354</v>
      </c>
      <c r="C136" s="321" t="s">
        <v>34</v>
      </c>
      <c r="D136" s="308" t="s">
        <v>350</v>
      </c>
      <c r="E136" s="321" t="s">
        <v>355</v>
      </c>
      <c r="F136" s="308" t="s">
        <v>356</v>
      </c>
    </row>
    <row r="137" s="287" customFormat="1" ht="13.2" hidden="1" spans="1:6">
      <c r="A137" s="319" t="s">
        <v>357</v>
      </c>
      <c r="B137" s="320" t="s">
        <v>358</v>
      </c>
      <c r="C137" s="321" t="s">
        <v>34</v>
      </c>
      <c r="D137" s="308" t="s">
        <v>345</v>
      </c>
      <c r="E137" s="321" t="s">
        <v>359</v>
      </c>
      <c r="F137" s="308" t="s">
        <v>360</v>
      </c>
    </row>
    <row r="138" s="287" customFormat="1" ht="13.2" hidden="1" spans="1:6">
      <c r="A138" s="319" t="s">
        <v>361</v>
      </c>
      <c r="B138" s="320" t="s">
        <v>362</v>
      </c>
      <c r="C138" s="321" t="s">
        <v>34</v>
      </c>
      <c r="D138" s="308" t="s">
        <v>350</v>
      </c>
      <c r="E138" s="321" t="s">
        <v>363</v>
      </c>
      <c r="F138" s="308" t="s">
        <v>364</v>
      </c>
    </row>
    <row r="139" s="287" customFormat="1" ht="12" spans="1:6">
      <c r="A139" s="288"/>
      <c r="B139" s="329"/>
      <c r="C139" s="329"/>
      <c r="D139" s="329"/>
    </row>
    <row r="140" s="284" customFormat="1" ht="13.2" spans="1:6">
      <c r="A140" s="319" t="s">
        <v>365</v>
      </c>
      <c r="B140" s="320" t="s">
        <v>366</v>
      </c>
      <c r="C140" s="321" t="s">
        <v>367</v>
      </c>
      <c r="D140" s="308"/>
      <c r="E140" s="321" t="s">
        <v>368</v>
      </c>
      <c r="F140" s="308" t="s">
        <v>369</v>
      </c>
    </row>
    <row r="141" s="284" customFormat="1" ht="13.2" spans="1:6">
      <c r="A141" s="319" t="s">
        <v>370</v>
      </c>
      <c r="B141" s="320" t="s">
        <v>371</v>
      </c>
      <c r="C141" s="321" t="s">
        <v>372</v>
      </c>
      <c r="D141" s="308"/>
      <c r="E141" s="321" t="s">
        <v>373</v>
      </c>
      <c r="F141" s="308" t="s">
        <v>374</v>
      </c>
    </row>
    <row r="142" s="287" customFormat="1" ht="12" spans="1:6">
      <c r="A142" s="288"/>
      <c r="B142" s="329"/>
      <c r="C142" s="329"/>
      <c r="D142" s="329"/>
    </row>
    <row r="143" s="287" customFormat="1" ht="12" spans="1:6">
      <c r="A143" s="288"/>
      <c r="B143" s="329"/>
      <c r="C143" s="329"/>
      <c r="D143" s="329"/>
    </row>
    <row r="144" s="287" customFormat="1" ht="12" spans="1:6">
      <c r="A144" s="288"/>
      <c r="B144" s="329"/>
      <c r="C144" s="329"/>
      <c r="D144" s="329"/>
    </row>
    <row r="145" s="287" customFormat="1" ht="12" spans="1:4">
      <c r="A145" s="288"/>
      <c r="B145" s="329"/>
      <c r="C145" s="329"/>
      <c r="D145" s="329"/>
    </row>
    <row r="146" s="287" customFormat="1" ht="12" spans="1:4">
      <c r="A146" s="288"/>
      <c r="B146" s="329"/>
      <c r="C146" s="329"/>
      <c r="D146" s="329"/>
    </row>
    <row r="147" s="287" customFormat="1" ht="12" spans="1:4">
      <c r="A147" s="288"/>
      <c r="B147" s="329"/>
      <c r="C147" s="329"/>
      <c r="D147" s="329"/>
    </row>
    <row r="148" s="287" customFormat="1" ht="12" spans="1:4">
      <c r="A148" s="288"/>
      <c r="B148" s="329"/>
      <c r="C148" s="329"/>
      <c r="D148" s="329"/>
    </row>
    <row r="149" s="287" customFormat="1" ht="12" spans="1:4">
      <c r="A149" s="288"/>
      <c r="B149" s="329"/>
      <c r="C149" s="329"/>
      <c r="D149" s="329"/>
    </row>
    <row r="150" s="287" customFormat="1" ht="12" spans="1:4">
      <c r="A150" s="288"/>
      <c r="B150" s="329"/>
      <c r="C150" s="329"/>
      <c r="D150" s="329"/>
    </row>
    <row r="151" s="287" customFormat="1" ht="12" spans="1:4">
      <c r="A151" s="288"/>
      <c r="B151" s="329"/>
      <c r="C151" s="329"/>
      <c r="D151" s="329"/>
    </row>
    <row r="152" s="287" customFormat="1" ht="12" spans="1:4">
      <c r="A152" s="288"/>
      <c r="B152" s="329"/>
      <c r="C152" s="329"/>
      <c r="D152" s="329"/>
    </row>
    <row r="153" s="287" customFormat="1" ht="12" spans="1:4">
      <c r="A153" s="288"/>
      <c r="B153" s="329"/>
      <c r="C153" s="329"/>
      <c r="D153" s="329"/>
    </row>
    <row r="154" s="287" customFormat="1" ht="12" spans="1:4">
      <c r="A154" s="288"/>
      <c r="B154" s="329"/>
      <c r="C154" s="329"/>
      <c r="D154" s="329"/>
    </row>
    <row r="155" s="287" customFormat="1" ht="12" spans="1:4">
      <c r="A155" s="288"/>
      <c r="B155" s="329"/>
      <c r="C155" s="329"/>
      <c r="D155" s="329"/>
    </row>
    <row r="156" s="287" customFormat="1" ht="12" spans="1:4">
      <c r="A156" s="288"/>
      <c r="B156" s="329"/>
      <c r="C156" s="329"/>
      <c r="D156" s="329"/>
    </row>
    <row r="157" s="287" customFormat="1" ht="12" spans="1:4">
      <c r="A157" s="288"/>
      <c r="B157" s="329"/>
      <c r="C157" s="329"/>
      <c r="D157" s="329"/>
    </row>
    <row r="158" s="287" customFormat="1" ht="12" spans="1:4">
      <c r="A158" s="288"/>
      <c r="B158" s="329"/>
      <c r="C158" s="329"/>
      <c r="D158" s="329"/>
    </row>
    <row r="159" s="287" customFormat="1" ht="12" spans="1:4">
      <c r="A159" s="288"/>
      <c r="B159" s="329"/>
      <c r="C159" s="329"/>
      <c r="D159" s="329"/>
    </row>
    <row r="160" s="287" customFormat="1" ht="12" spans="1:4">
      <c r="A160" s="288"/>
      <c r="B160" s="329"/>
      <c r="C160" s="329"/>
      <c r="D160" s="329"/>
    </row>
    <row r="161" s="287" customFormat="1" ht="12" spans="1:4">
      <c r="A161" s="288"/>
      <c r="B161" s="329"/>
      <c r="C161" s="329"/>
      <c r="D161" s="329"/>
    </row>
    <row r="162" s="287" customFormat="1" ht="12" spans="1:4">
      <c r="A162" s="288"/>
      <c r="B162" s="329"/>
      <c r="C162" s="329"/>
      <c r="D162" s="329"/>
    </row>
    <row r="163" s="287" customFormat="1" ht="12" spans="1:4">
      <c r="A163" s="288"/>
      <c r="B163" s="329"/>
      <c r="C163" s="329"/>
      <c r="D163" s="329"/>
    </row>
    <row r="164" s="287" customFormat="1" ht="12" spans="1:4">
      <c r="A164" s="288"/>
      <c r="B164" s="329"/>
      <c r="C164" s="329"/>
      <c r="D164" s="329"/>
    </row>
    <row r="165" s="287" customFormat="1" ht="12" spans="1:4">
      <c r="A165" s="288"/>
      <c r="B165" s="329"/>
      <c r="C165" s="329"/>
      <c r="D165" s="329"/>
    </row>
    <row r="166" s="287" customFormat="1" ht="12" spans="1:4">
      <c r="A166" s="288"/>
      <c r="B166" s="329"/>
      <c r="C166" s="329"/>
      <c r="D166" s="329"/>
    </row>
    <row r="167" s="287" customFormat="1" ht="12" spans="1:4">
      <c r="A167" s="288"/>
      <c r="B167" s="329"/>
      <c r="C167" s="329"/>
      <c r="D167" s="329"/>
    </row>
    <row r="168" s="287" customFormat="1" ht="12" spans="1:4">
      <c r="A168" s="288"/>
      <c r="B168" s="329"/>
      <c r="C168" s="329"/>
      <c r="D168" s="329"/>
    </row>
    <row r="169" s="287" customFormat="1" ht="12" spans="1:4">
      <c r="A169" s="288"/>
      <c r="B169" s="329"/>
      <c r="C169" s="329"/>
      <c r="D169" s="329"/>
    </row>
    <row r="170" s="287" customFormat="1" ht="12" spans="1:4">
      <c r="A170" s="288"/>
      <c r="B170" s="329"/>
      <c r="C170" s="329"/>
      <c r="D170" s="329"/>
    </row>
    <row r="171" s="287" customFormat="1" ht="12" spans="1:4">
      <c r="A171" s="288"/>
      <c r="B171" s="329"/>
      <c r="C171" s="329"/>
      <c r="D171" s="329"/>
    </row>
    <row r="172" s="287" customFormat="1" ht="12" spans="1:4">
      <c r="A172" s="288"/>
      <c r="B172" s="329"/>
      <c r="C172" s="329"/>
      <c r="D172" s="329"/>
    </row>
    <row r="173" s="287" customFormat="1" ht="12" spans="1:4">
      <c r="A173" s="288"/>
      <c r="B173" s="329"/>
      <c r="C173" s="329"/>
      <c r="D173" s="329"/>
    </row>
    <row r="174" s="287" customFormat="1" ht="12" spans="1:4">
      <c r="A174" s="288"/>
      <c r="B174" s="329"/>
      <c r="C174" s="329"/>
      <c r="D174" s="329"/>
    </row>
    <row r="175" s="287" customFormat="1" ht="12" spans="1:4">
      <c r="A175" s="288"/>
      <c r="B175" s="329"/>
      <c r="C175" s="329"/>
      <c r="D175" s="329"/>
    </row>
    <row r="176" s="287" customFormat="1" ht="12" spans="1:4">
      <c r="A176" s="288"/>
      <c r="B176" s="329"/>
      <c r="C176" s="329"/>
      <c r="D176" s="329"/>
    </row>
    <row r="177" s="287" customFormat="1" ht="12" spans="1:4">
      <c r="A177" s="288"/>
      <c r="B177" s="329"/>
      <c r="C177" s="329"/>
      <c r="D177" s="329"/>
    </row>
    <row r="178" s="287" customFormat="1" ht="12" spans="1:4">
      <c r="A178" s="288"/>
      <c r="B178" s="329"/>
      <c r="C178" s="329"/>
      <c r="D178" s="329"/>
    </row>
    <row r="179" s="287" customFormat="1" ht="12" spans="1:4">
      <c r="A179" s="288"/>
      <c r="B179" s="329"/>
      <c r="C179" s="329"/>
      <c r="D179" s="329"/>
    </row>
    <row r="180" s="287" customFormat="1" ht="12" spans="1:4">
      <c r="A180" s="288"/>
      <c r="B180" s="329"/>
      <c r="C180" s="329"/>
      <c r="D180" s="329"/>
    </row>
    <row r="181" s="287" customFormat="1" ht="12" spans="1:4">
      <c r="A181" s="288"/>
      <c r="B181" s="329"/>
      <c r="C181" s="329"/>
      <c r="D181" s="329"/>
    </row>
    <row r="182" s="287" customFormat="1" ht="12" spans="1:4">
      <c r="A182" s="288"/>
      <c r="B182" s="329"/>
      <c r="C182" s="329"/>
      <c r="D182" s="329"/>
    </row>
    <row r="183" s="287" customFormat="1" ht="12" spans="1:4">
      <c r="A183" s="288"/>
      <c r="B183" s="329"/>
      <c r="C183" s="329"/>
      <c r="D183" s="329"/>
    </row>
    <row r="184" s="287" customFormat="1" ht="12" spans="1:4">
      <c r="A184" s="288"/>
      <c r="B184" s="329"/>
      <c r="C184" s="329"/>
      <c r="D184" s="329"/>
    </row>
    <row r="185" s="287" customFormat="1" ht="12" spans="1:4">
      <c r="A185" s="288"/>
      <c r="B185" s="329"/>
      <c r="C185" s="329"/>
      <c r="D185" s="329"/>
    </row>
    <row r="186" s="287" customFormat="1" ht="12" spans="1:4">
      <c r="A186" s="288"/>
      <c r="B186" s="329"/>
      <c r="C186" s="329"/>
      <c r="D186" s="329"/>
    </row>
    <row r="187" s="287" customFormat="1" ht="12" spans="1:4">
      <c r="A187" s="288"/>
      <c r="B187" s="329"/>
      <c r="C187" s="329"/>
      <c r="D187" s="329"/>
    </row>
    <row r="188" s="287" customFormat="1" ht="12" spans="1:4">
      <c r="A188" s="288"/>
      <c r="B188" s="329"/>
      <c r="C188" s="329"/>
      <c r="D188" s="329"/>
    </row>
    <row r="189" s="287" customFormat="1" ht="12" spans="1:4">
      <c r="A189" s="288"/>
      <c r="B189" s="329"/>
      <c r="C189" s="329"/>
      <c r="D189" s="329"/>
    </row>
    <row r="190" s="287" customFormat="1" ht="12" spans="1:4">
      <c r="A190" s="288"/>
      <c r="B190" s="329"/>
      <c r="C190" s="329"/>
      <c r="D190" s="329"/>
    </row>
    <row r="191" s="287" customFormat="1" ht="12" spans="1:4">
      <c r="A191" s="288"/>
      <c r="B191" s="329"/>
      <c r="C191" s="329"/>
      <c r="D191" s="329"/>
    </row>
    <row r="192" s="287" customFormat="1" ht="12" spans="1:4">
      <c r="A192" s="288"/>
      <c r="B192" s="329"/>
      <c r="C192" s="329"/>
      <c r="D192" s="329"/>
    </row>
    <row r="193" s="287" customFormat="1" ht="12" spans="1:4">
      <c r="A193" s="288"/>
      <c r="B193" s="329"/>
      <c r="C193" s="329"/>
      <c r="D193" s="329"/>
    </row>
    <row r="194" s="287" customFormat="1" ht="12" spans="1:4">
      <c r="A194" s="288"/>
      <c r="B194" s="329"/>
      <c r="C194" s="329"/>
      <c r="D194" s="329"/>
    </row>
    <row r="195" s="287" customFormat="1" ht="12" spans="1:4">
      <c r="A195" s="288"/>
      <c r="B195" s="329"/>
      <c r="C195" s="329"/>
      <c r="D195" s="329"/>
    </row>
    <row r="196" s="287" customFormat="1" ht="12" spans="1:4">
      <c r="A196" s="288"/>
      <c r="B196" s="329"/>
      <c r="C196" s="329"/>
      <c r="D196" s="329"/>
    </row>
    <row r="197" s="287" customFormat="1" ht="12" spans="1:4">
      <c r="A197" s="288"/>
      <c r="B197" s="329"/>
      <c r="C197" s="329"/>
      <c r="D197" s="329"/>
    </row>
    <row r="198" s="287" customFormat="1" ht="12" spans="1:4">
      <c r="A198" s="288"/>
      <c r="B198" s="329"/>
      <c r="C198" s="329"/>
      <c r="D198" s="329"/>
    </row>
    <row r="199" s="287" customFormat="1" ht="12" spans="1:4">
      <c r="A199" s="288"/>
      <c r="B199" s="329"/>
      <c r="C199" s="329"/>
      <c r="D199" s="329"/>
    </row>
    <row r="200" s="287" customFormat="1" ht="12" spans="1:4">
      <c r="A200" s="288"/>
      <c r="B200" s="329"/>
      <c r="C200" s="329"/>
      <c r="D200" s="329"/>
    </row>
    <row r="201" s="287" customFormat="1" ht="12" spans="1:4">
      <c r="A201" s="288"/>
      <c r="B201" s="329"/>
      <c r="C201" s="329"/>
      <c r="D201" s="329"/>
    </row>
    <row r="202" s="287" customFormat="1" ht="12" spans="1:4">
      <c r="A202" s="288"/>
      <c r="B202" s="329"/>
      <c r="C202" s="329"/>
      <c r="D202" s="329"/>
    </row>
    <row r="203" s="287" customFormat="1" ht="12" spans="1:4">
      <c r="A203" s="288"/>
      <c r="B203" s="329"/>
      <c r="C203" s="329"/>
      <c r="D203" s="329"/>
    </row>
    <row r="204" s="287" customFormat="1" ht="12" spans="1:4">
      <c r="A204" s="288"/>
      <c r="B204" s="329"/>
      <c r="C204" s="329"/>
      <c r="D204" s="329"/>
    </row>
    <row r="205" s="287" customFormat="1" ht="12" spans="1:4">
      <c r="A205" s="288"/>
      <c r="B205" s="329"/>
      <c r="C205" s="329"/>
      <c r="D205" s="329"/>
    </row>
    <row r="206" s="287" customFormat="1" ht="12" spans="1:4">
      <c r="A206" s="288"/>
      <c r="B206" s="329"/>
      <c r="C206" s="329"/>
      <c r="D206" s="329"/>
    </row>
    <row r="207" s="287" customFormat="1" ht="12" spans="1:4">
      <c r="A207" s="288"/>
      <c r="B207" s="329"/>
      <c r="C207" s="329"/>
      <c r="D207" s="329"/>
    </row>
    <row r="208" s="287" customFormat="1" ht="12" spans="1:4">
      <c r="A208" s="288"/>
      <c r="B208" s="329"/>
      <c r="C208" s="329"/>
      <c r="D208" s="329"/>
    </row>
    <row r="209" s="287" customFormat="1" ht="12" spans="1:4">
      <c r="A209" s="288"/>
      <c r="B209" s="329"/>
      <c r="C209" s="329"/>
      <c r="D209" s="329"/>
    </row>
    <row r="210" s="287" customFormat="1" ht="12" spans="1:4">
      <c r="A210" s="288"/>
      <c r="B210" s="329"/>
      <c r="C210" s="329"/>
      <c r="D210" s="329"/>
    </row>
    <row r="211" s="287" customFormat="1" ht="12" spans="1:4">
      <c r="A211" s="288"/>
      <c r="B211" s="329"/>
      <c r="C211" s="329"/>
      <c r="D211" s="329"/>
    </row>
    <row r="212" s="287" customFormat="1" ht="12" spans="1:4">
      <c r="A212" s="288"/>
      <c r="B212" s="329"/>
      <c r="C212" s="329"/>
      <c r="D212" s="329"/>
    </row>
    <row r="213" s="287" customFormat="1" ht="12" spans="1:4">
      <c r="A213" s="288"/>
      <c r="B213" s="329"/>
      <c r="C213" s="329"/>
      <c r="D213" s="329"/>
    </row>
    <row r="214" s="287" customFormat="1" ht="12" spans="1:4">
      <c r="A214" s="288"/>
      <c r="B214" s="329"/>
      <c r="C214" s="329"/>
      <c r="D214" s="329"/>
    </row>
    <row r="215" s="287" customFormat="1" ht="12" spans="1:4">
      <c r="A215" s="288"/>
      <c r="B215" s="329"/>
      <c r="C215" s="329"/>
      <c r="D215" s="329"/>
    </row>
    <row r="216" s="287" customFormat="1" ht="12" spans="1:4">
      <c r="A216" s="288"/>
      <c r="B216" s="329"/>
      <c r="C216" s="329"/>
      <c r="D216" s="329"/>
    </row>
    <row r="217" s="287" customFormat="1" ht="12" spans="1:4">
      <c r="A217" s="288"/>
      <c r="B217" s="329"/>
      <c r="C217" s="329"/>
      <c r="D217" s="329"/>
    </row>
    <row r="218" s="287" customFormat="1" ht="12" spans="1:4">
      <c r="A218" s="288"/>
      <c r="B218" s="329"/>
      <c r="C218" s="329"/>
      <c r="D218" s="329"/>
    </row>
    <row r="219" s="287" customFormat="1" ht="12" spans="1:4">
      <c r="A219" s="288"/>
      <c r="B219" s="329"/>
      <c r="C219" s="329"/>
      <c r="D219" s="329"/>
    </row>
    <row r="220" s="287" customFormat="1" ht="12" spans="1:4">
      <c r="A220" s="288"/>
      <c r="B220" s="329"/>
      <c r="C220" s="329"/>
      <c r="D220" s="329"/>
    </row>
    <row r="221" s="287" customFormat="1" ht="12" spans="1:4">
      <c r="A221" s="288"/>
      <c r="B221" s="329"/>
      <c r="C221" s="329"/>
      <c r="D221" s="329"/>
    </row>
    <row r="222" s="287" customFormat="1" ht="12" spans="1:4">
      <c r="A222" s="288"/>
      <c r="B222" s="329"/>
      <c r="C222" s="329"/>
      <c r="D222" s="329"/>
    </row>
    <row r="223" s="287" customFormat="1" ht="12" spans="1:4">
      <c r="A223" s="288"/>
      <c r="B223" s="329"/>
      <c r="C223" s="329"/>
      <c r="D223" s="329"/>
    </row>
    <row r="224" s="287" customFormat="1" ht="12" spans="1:4">
      <c r="A224" s="288"/>
      <c r="B224" s="329"/>
      <c r="C224" s="329"/>
      <c r="D224" s="329"/>
    </row>
    <row r="225" s="287" customFormat="1" ht="12" spans="1:4">
      <c r="A225" s="288"/>
      <c r="B225" s="329"/>
      <c r="C225" s="329"/>
      <c r="D225" s="329"/>
    </row>
    <row r="226" s="287" customFormat="1" ht="12" spans="1:4">
      <c r="A226" s="288"/>
      <c r="B226" s="329"/>
      <c r="C226" s="329"/>
      <c r="D226" s="329"/>
    </row>
    <row r="227" s="287" customFormat="1" ht="12" spans="1:4">
      <c r="A227" s="288"/>
      <c r="B227" s="329"/>
      <c r="C227" s="329"/>
      <c r="D227" s="329"/>
    </row>
    <row r="228" s="287" customFormat="1" ht="12" spans="1:4">
      <c r="A228" s="288"/>
      <c r="B228" s="329"/>
      <c r="C228" s="329"/>
      <c r="D228" s="329"/>
    </row>
    <row r="229" s="287" customFormat="1" ht="12" spans="1:4">
      <c r="A229" s="288"/>
      <c r="B229" s="329"/>
      <c r="C229" s="329"/>
      <c r="D229" s="329"/>
    </row>
    <row r="230" s="287" customFormat="1" ht="12" spans="1:4">
      <c r="A230" s="288"/>
      <c r="B230" s="329"/>
      <c r="C230" s="329"/>
      <c r="D230" s="329"/>
    </row>
    <row r="231" s="287" customFormat="1" ht="12" spans="1:4">
      <c r="A231" s="288"/>
      <c r="B231" s="329"/>
      <c r="C231" s="329"/>
      <c r="D231" s="329"/>
    </row>
    <row r="232" s="287" customFormat="1" ht="12" spans="1:4">
      <c r="A232" s="288"/>
      <c r="B232" s="329"/>
      <c r="C232" s="329"/>
      <c r="D232" s="329"/>
    </row>
    <row r="233" s="287" customFormat="1" ht="12" spans="1:4">
      <c r="A233" s="288"/>
      <c r="B233" s="329"/>
      <c r="C233" s="329"/>
      <c r="D233" s="329"/>
    </row>
    <row r="234" s="287" customFormat="1" ht="12" spans="1:4">
      <c r="A234" s="288"/>
      <c r="B234" s="329"/>
      <c r="C234" s="329"/>
      <c r="D234" s="329"/>
    </row>
    <row r="235" s="287" customFormat="1" ht="12" spans="1:4">
      <c r="A235" s="288"/>
      <c r="B235" s="329"/>
      <c r="C235" s="329"/>
      <c r="D235" s="329"/>
    </row>
    <row r="236" s="287" customFormat="1" ht="12" spans="1:4">
      <c r="A236" s="288"/>
      <c r="B236" s="329"/>
      <c r="C236" s="329"/>
      <c r="D236" s="329"/>
    </row>
    <row r="237" s="287" customFormat="1" ht="12" spans="1:4">
      <c r="A237" s="288"/>
      <c r="B237" s="329"/>
      <c r="C237" s="329"/>
      <c r="D237" s="329"/>
    </row>
    <row r="238" s="287" customFormat="1" ht="12" spans="1:4">
      <c r="A238" s="288"/>
      <c r="B238" s="329"/>
      <c r="C238" s="329"/>
      <c r="D238" s="329"/>
    </row>
    <row r="239" s="287" customFormat="1" ht="12" spans="1:4">
      <c r="A239" s="288"/>
      <c r="B239" s="329"/>
      <c r="C239" s="329"/>
      <c r="D239" s="329"/>
    </row>
    <row r="240" s="287" customFormat="1" ht="12" spans="1:4">
      <c r="A240" s="288"/>
      <c r="B240" s="329"/>
      <c r="C240" s="329"/>
      <c r="D240" s="329"/>
    </row>
    <row r="241" s="287" customFormat="1" ht="12" spans="1:4">
      <c r="A241" s="288"/>
      <c r="B241" s="329"/>
      <c r="C241" s="329"/>
      <c r="D241" s="329"/>
    </row>
    <row r="242" s="287" customFormat="1" ht="12" spans="1:4">
      <c r="A242" s="288"/>
      <c r="B242" s="329"/>
      <c r="C242" s="329"/>
      <c r="D242" s="329"/>
    </row>
    <row r="243" s="287" customFormat="1" ht="12" spans="1:4">
      <c r="A243" s="288"/>
      <c r="B243" s="329"/>
      <c r="C243" s="329"/>
      <c r="D243" s="329"/>
    </row>
    <row r="244" s="287" customFormat="1" ht="12" spans="1:4">
      <c r="A244" s="288"/>
      <c r="B244" s="329"/>
      <c r="C244" s="329"/>
      <c r="D244" s="329"/>
    </row>
    <row r="245" s="287" customFormat="1" ht="12" spans="1:4">
      <c r="A245" s="288"/>
      <c r="B245" s="329"/>
      <c r="C245" s="329"/>
      <c r="D245" s="329"/>
    </row>
    <row r="246" s="287" customFormat="1" ht="12" spans="1:4">
      <c r="A246" s="288"/>
      <c r="B246" s="329"/>
      <c r="C246" s="329"/>
      <c r="D246" s="329"/>
    </row>
    <row r="247" s="287" customFormat="1" ht="12" spans="1:4">
      <c r="A247" s="288"/>
      <c r="B247" s="329"/>
      <c r="C247" s="329"/>
      <c r="D247" s="329"/>
    </row>
    <row r="248" s="287" customFormat="1" ht="12" spans="1:4">
      <c r="A248" s="288"/>
      <c r="B248" s="329"/>
      <c r="C248" s="329"/>
      <c r="D248" s="329"/>
    </row>
    <row r="249" s="287" customFormat="1" ht="12" spans="1:4">
      <c r="A249" s="288"/>
      <c r="B249" s="329"/>
      <c r="C249" s="329"/>
      <c r="D249" s="329"/>
    </row>
    <row r="250" s="287" customFormat="1" ht="12" spans="1:4">
      <c r="A250" s="288"/>
      <c r="B250" s="329"/>
      <c r="C250" s="329"/>
      <c r="D250" s="329"/>
    </row>
    <row r="251" s="287" customFormat="1" ht="12" spans="1:4">
      <c r="A251" s="288"/>
      <c r="B251" s="329"/>
      <c r="C251" s="329"/>
      <c r="D251" s="329"/>
    </row>
    <row r="252" s="287" customFormat="1" ht="12" spans="1:4">
      <c r="A252" s="288"/>
      <c r="B252" s="329"/>
      <c r="C252" s="329"/>
      <c r="D252" s="329"/>
    </row>
    <row r="253" s="287" customFormat="1" ht="12" spans="1:4">
      <c r="A253" s="288"/>
      <c r="B253" s="329"/>
      <c r="C253" s="329"/>
      <c r="D253" s="329"/>
    </row>
    <row r="254" s="287" customFormat="1" ht="12" spans="1:4">
      <c r="A254" s="288"/>
      <c r="B254" s="329"/>
      <c r="C254" s="329"/>
      <c r="D254" s="329"/>
    </row>
    <row r="255" s="287" customFormat="1" ht="12" spans="1:4">
      <c r="A255" s="288"/>
      <c r="B255" s="329"/>
      <c r="C255" s="329"/>
      <c r="D255" s="329"/>
    </row>
    <row r="256" s="287" customFormat="1" ht="12" spans="1:4">
      <c r="A256" s="288"/>
      <c r="B256" s="329"/>
      <c r="C256" s="329"/>
      <c r="D256" s="329"/>
    </row>
    <row r="257" s="287" customFormat="1" ht="12" spans="1:4">
      <c r="A257" s="288"/>
      <c r="B257" s="329"/>
      <c r="C257" s="329"/>
      <c r="D257" s="329"/>
    </row>
    <row r="258" s="287" customFormat="1" ht="12" spans="1:4">
      <c r="A258" s="288"/>
      <c r="B258" s="329"/>
      <c r="C258" s="329"/>
      <c r="D258" s="329"/>
    </row>
    <row r="259" s="287" customFormat="1" ht="12" spans="1:4">
      <c r="A259" s="288"/>
      <c r="B259" s="329"/>
      <c r="C259" s="329"/>
      <c r="D259" s="329"/>
    </row>
    <row r="260" s="287" customFormat="1" ht="12" spans="1:4">
      <c r="A260" s="288"/>
      <c r="B260" s="329"/>
      <c r="C260" s="329"/>
      <c r="D260" s="329"/>
    </row>
    <row r="261" s="287" customFormat="1" ht="12" spans="1:4">
      <c r="A261" s="288"/>
      <c r="B261" s="329"/>
      <c r="C261" s="329"/>
      <c r="D261" s="329"/>
    </row>
    <row r="262" s="287" customFormat="1" ht="12" spans="1:4">
      <c r="A262" s="288"/>
      <c r="B262" s="329"/>
      <c r="C262" s="329"/>
      <c r="D262" s="329"/>
    </row>
    <row r="263" s="287" customFormat="1" ht="12" spans="1:4">
      <c r="A263" s="288"/>
      <c r="B263" s="329"/>
      <c r="C263" s="329"/>
      <c r="D263" s="329"/>
    </row>
    <row r="264" s="287" customFormat="1" ht="12" spans="1:4">
      <c r="A264" s="288"/>
      <c r="B264" s="329"/>
      <c r="C264" s="329"/>
      <c r="D264" s="329"/>
    </row>
    <row r="265" s="287" customFormat="1" ht="12" spans="1:4">
      <c r="A265" s="288"/>
      <c r="B265" s="329"/>
      <c r="C265" s="329"/>
      <c r="D265" s="329"/>
    </row>
    <row r="266" s="287" customFormat="1" ht="12" spans="1:4">
      <c r="A266" s="288"/>
      <c r="B266" s="329"/>
      <c r="C266" s="329"/>
      <c r="D266" s="329"/>
    </row>
    <row r="267" s="287" customFormat="1" ht="12" spans="1:4">
      <c r="A267" s="288"/>
      <c r="B267" s="329"/>
      <c r="C267" s="329"/>
      <c r="D267" s="329"/>
    </row>
    <row r="268" s="287" customFormat="1" ht="12" spans="1:4">
      <c r="A268" s="288"/>
      <c r="B268" s="329"/>
      <c r="C268" s="329"/>
      <c r="D268" s="329"/>
    </row>
    <row r="269" s="287" customFormat="1" ht="12" spans="1:4">
      <c r="A269" s="288"/>
      <c r="B269" s="329"/>
      <c r="C269" s="329"/>
      <c r="D269" s="329"/>
    </row>
    <row r="270" s="287" customFormat="1" ht="12" spans="1:4">
      <c r="A270" s="288"/>
      <c r="B270" s="329"/>
      <c r="C270" s="329"/>
      <c r="D270" s="329"/>
    </row>
    <row r="271" s="287" customFormat="1" ht="12" spans="1:4">
      <c r="A271" s="288"/>
      <c r="B271" s="329"/>
      <c r="C271" s="329"/>
      <c r="D271" s="329"/>
    </row>
    <row r="272" s="287" customFormat="1" ht="12" spans="1:4">
      <c r="A272" s="288"/>
      <c r="B272" s="329"/>
      <c r="C272" s="329"/>
      <c r="D272" s="329"/>
    </row>
    <row r="273" s="287" customFormat="1" ht="12" spans="1:4">
      <c r="A273" s="288"/>
      <c r="B273" s="329"/>
      <c r="C273" s="329"/>
      <c r="D273" s="329"/>
    </row>
    <row r="274" s="287" customFormat="1" ht="12" spans="1:4">
      <c r="A274" s="288"/>
      <c r="B274" s="329"/>
      <c r="C274" s="329"/>
      <c r="D274" s="329"/>
    </row>
    <row r="275" s="287" customFormat="1" ht="12" spans="1:4">
      <c r="A275" s="288"/>
      <c r="B275" s="329"/>
      <c r="C275" s="329"/>
      <c r="D275" s="329"/>
    </row>
    <row r="276" s="287" customFormat="1" ht="12" spans="1:4">
      <c r="A276" s="288"/>
      <c r="B276" s="329"/>
      <c r="C276" s="329"/>
      <c r="D276" s="329"/>
    </row>
    <row r="277" s="287" customFormat="1" ht="12" spans="1:4">
      <c r="A277" s="288"/>
      <c r="B277" s="329"/>
      <c r="C277" s="329"/>
      <c r="D277" s="329"/>
    </row>
    <row r="278" s="287" customFormat="1" ht="12" spans="1:4">
      <c r="A278" s="288"/>
      <c r="B278" s="329"/>
      <c r="C278" s="329"/>
      <c r="D278" s="329"/>
    </row>
    <row r="279" s="287" customFormat="1" ht="12" spans="1:4">
      <c r="A279" s="288"/>
      <c r="B279" s="329"/>
      <c r="C279" s="329"/>
      <c r="D279" s="329"/>
    </row>
    <row r="280" s="287" customFormat="1" ht="12" spans="1:4">
      <c r="A280" s="288"/>
      <c r="B280" s="329"/>
      <c r="C280" s="329"/>
      <c r="D280" s="329"/>
    </row>
    <row r="281" s="287" customFormat="1" ht="12" spans="1:4">
      <c r="A281" s="288"/>
      <c r="B281" s="329"/>
      <c r="C281" s="329"/>
      <c r="D281" s="329"/>
    </row>
    <row r="282" s="287" customFormat="1" ht="12" spans="1:4">
      <c r="A282" s="288"/>
      <c r="B282" s="329"/>
      <c r="C282" s="329"/>
      <c r="D282" s="329"/>
    </row>
    <row r="283" s="287" customFormat="1" ht="12" spans="1:4">
      <c r="A283" s="288"/>
      <c r="B283" s="329"/>
      <c r="C283" s="329"/>
      <c r="D283" s="329"/>
    </row>
    <row r="284" s="287" customFormat="1" ht="12" spans="1:4">
      <c r="A284" s="288"/>
      <c r="B284" s="329"/>
      <c r="C284" s="329"/>
      <c r="D284" s="329"/>
    </row>
    <row r="285" s="287" customFormat="1" ht="12" spans="1:4">
      <c r="A285" s="288"/>
      <c r="B285" s="329"/>
      <c r="C285" s="329"/>
      <c r="D285" s="329"/>
    </row>
    <row r="286" s="287" customFormat="1" ht="12" spans="1:4">
      <c r="A286" s="288"/>
      <c r="B286" s="329"/>
      <c r="C286" s="329"/>
      <c r="D286" s="329"/>
    </row>
    <row r="287" s="287" customFormat="1" ht="12" spans="1:4">
      <c r="A287" s="288"/>
      <c r="B287" s="329"/>
      <c r="C287" s="329"/>
      <c r="D287" s="329"/>
    </row>
    <row r="288" s="287" customFormat="1" ht="12" spans="1:4">
      <c r="A288" s="288"/>
      <c r="B288" s="329"/>
      <c r="C288" s="329"/>
      <c r="D288" s="329"/>
    </row>
    <row r="289" s="287" customFormat="1" ht="12" spans="1:4">
      <c r="A289" s="288"/>
      <c r="B289" s="329"/>
      <c r="C289" s="329"/>
      <c r="D289" s="329"/>
    </row>
    <row r="290" s="287" customFormat="1" ht="12" spans="1:4">
      <c r="A290" s="288"/>
      <c r="B290" s="329"/>
      <c r="C290" s="329"/>
      <c r="D290" s="329"/>
    </row>
    <row r="291" s="287" customFormat="1" ht="12" spans="1:4">
      <c r="A291" s="288"/>
      <c r="B291" s="329"/>
      <c r="C291" s="329"/>
      <c r="D291" s="329"/>
    </row>
    <row r="292" s="287" customFormat="1" ht="12" spans="1:4">
      <c r="A292" s="288"/>
      <c r="B292" s="329"/>
      <c r="C292" s="329"/>
      <c r="D292" s="329"/>
    </row>
    <row r="293" s="287" customFormat="1" ht="12" spans="1:4">
      <c r="A293" s="288"/>
      <c r="B293" s="329"/>
      <c r="C293" s="329"/>
      <c r="D293" s="329"/>
    </row>
    <row r="294" s="287" customFormat="1" ht="12" spans="1:4">
      <c r="A294" s="288"/>
      <c r="B294" s="329"/>
      <c r="C294" s="329"/>
      <c r="D294" s="329"/>
    </row>
    <row r="295" s="287" customFormat="1" ht="12" spans="1:4">
      <c r="A295" s="288"/>
      <c r="B295" s="329"/>
      <c r="C295" s="329"/>
      <c r="D295" s="329"/>
    </row>
    <row r="296" s="287" customFormat="1" ht="12" spans="1:4">
      <c r="A296" s="288"/>
      <c r="B296" s="329"/>
      <c r="C296" s="329"/>
      <c r="D296" s="329"/>
    </row>
    <row r="297" s="287" customFormat="1" ht="12" spans="1:4">
      <c r="A297" s="288"/>
      <c r="B297" s="329"/>
      <c r="C297" s="329"/>
      <c r="D297" s="329"/>
    </row>
    <row r="298" s="287" customFormat="1" ht="12" spans="1:4">
      <c r="A298" s="288"/>
      <c r="B298" s="329"/>
      <c r="C298" s="329"/>
      <c r="D298" s="329"/>
    </row>
    <row r="299" s="287" customFormat="1" ht="12" spans="1:4">
      <c r="A299" s="288"/>
      <c r="B299" s="329"/>
      <c r="C299" s="329"/>
      <c r="D299" s="329"/>
    </row>
    <row r="300" s="287" customFormat="1" ht="12" spans="1:4">
      <c r="A300" s="288"/>
      <c r="B300" s="329"/>
      <c r="C300" s="329"/>
      <c r="D300" s="329"/>
    </row>
    <row r="301" s="287" customFormat="1" ht="12" spans="1:4">
      <c r="A301" s="288"/>
      <c r="B301" s="329"/>
      <c r="C301" s="329"/>
      <c r="D301" s="329"/>
    </row>
    <row r="302" s="287" customFormat="1" ht="12" spans="1:4">
      <c r="A302" s="288"/>
      <c r="B302" s="329"/>
      <c r="C302" s="329"/>
      <c r="D302" s="329"/>
    </row>
    <row r="303" s="287" customFormat="1" ht="12" spans="1:4">
      <c r="A303" s="288"/>
      <c r="B303" s="329"/>
      <c r="C303" s="329"/>
      <c r="D303" s="329"/>
    </row>
    <row r="304" s="287" customFormat="1" ht="12" spans="1:4">
      <c r="A304" s="288"/>
      <c r="B304" s="329"/>
      <c r="C304" s="329"/>
      <c r="D304" s="329"/>
    </row>
    <row r="305" s="287" customFormat="1" ht="12" spans="1:4">
      <c r="A305" s="288"/>
      <c r="B305" s="329"/>
      <c r="C305" s="329"/>
      <c r="D305" s="329"/>
    </row>
    <row r="306" s="287" customFormat="1" ht="12" spans="1:4">
      <c r="A306" s="288"/>
      <c r="B306" s="329"/>
      <c r="C306" s="329"/>
      <c r="D306" s="329"/>
    </row>
    <row r="307" s="287" customFormat="1" ht="12" spans="1:4">
      <c r="A307" s="288"/>
      <c r="B307" s="329"/>
      <c r="C307" s="329"/>
      <c r="D307" s="329"/>
    </row>
    <row r="308" s="287" customFormat="1" ht="12" spans="1:4">
      <c r="A308" s="288"/>
      <c r="B308" s="329"/>
      <c r="C308" s="329"/>
      <c r="D308" s="329"/>
    </row>
    <row r="309" s="287" customFormat="1" ht="12" spans="1:4">
      <c r="A309" s="288"/>
      <c r="B309" s="329"/>
      <c r="C309" s="329"/>
      <c r="D309" s="329"/>
    </row>
    <row r="310" s="287" customFormat="1" ht="12" spans="1:4">
      <c r="A310" s="288"/>
      <c r="B310" s="329"/>
      <c r="C310" s="329"/>
      <c r="D310" s="329"/>
    </row>
    <row r="311" s="287" customFormat="1" ht="12" spans="1:4">
      <c r="A311" s="288"/>
      <c r="B311" s="329"/>
      <c r="C311" s="329"/>
      <c r="D311" s="329"/>
    </row>
    <row r="312" s="287" customFormat="1" ht="12" spans="1:4">
      <c r="A312" s="288"/>
      <c r="B312" s="329"/>
      <c r="C312" s="329"/>
      <c r="D312" s="329"/>
    </row>
    <row r="313" s="287" customFormat="1" ht="12" spans="1:4">
      <c r="A313" s="288"/>
      <c r="B313" s="329"/>
      <c r="C313" s="329"/>
      <c r="D313" s="329"/>
    </row>
    <row r="314" s="287" customFormat="1" ht="12" spans="1:4">
      <c r="A314" s="288"/>
      <c r="B314" s="329"/>
      <c r="C314" s="329"/>
      <c r="D314" s="329"/>
    </row>
    <row r="315" s="287" customFormat="1" ht="12" spans="1:4">
      <c r="A315" s="288"/>
      <c r="B315" s="329"/>
      <c r="C315" s="329"/>
      <c r="D315" s="329"/>
    </row>
    <row r="316" s="287" customFormat="1" ht="12" spans="1:4">
      <c r="A316" s="288"/>
      <c r="B316" s="329"/>
      <c r="C316" s="329"/>
      <c r="D316" s="329"/>
    </row>
    <row r="317" s="287" customFormat="1" ht="12" spans="1:4">
      <c r="A317" s="288"/>
      <c r="B317" s="329"/>
      <c r="C317" s="329"/>
      <c r="D317" s="329"/>
    </row>
    <row r="318" s="287" customFormat="1" ht="12" spans="1:4">
      <c r="A318" s="288"/>
      <c r="B318" s="329"/>
      <c r="C318" s="329"/>
      <c r="D318" s="329"/>
    </row>
    <row r="319" s="287" customFormat="1" ht="12" spans="1:4">
      <c r="A319" s="288"/>
      <c r="B319" s="329"/>
      <c r="C319" s="329"/>
      <c r="D319" s="329"/>
    </row>
    <row r="320" s="287" customFormat="1" ht="12" spans="1:4">
      <c r="A320" s="288"/>
      <c r="B320" s="329"/>
      <c r="C320" s="329"/>
      <c r="D320" s="329"/>
    </row>
    <row r="321" s="287" customFormat="1" ht="12" spans="1:4">
      <c r="A321" s="288"/>
      <c r="B321" s="329"/>
      <c r="C321" s="329"/>
      <c r="D321" s="329"/>
    </row>
    <row r="322" s="287" customFormat="1" ht="12" spans="1:4">
      <c r="A322" s="288"/>
      <c r="B322" s="329"/>
      <c r="C322" s="329"/>
      <c r="D322" s="329"/>
    </row>
    <row r="323" s="287" customFormat="1" ht="12" spans="1:4">
      <c r="A323" s="288"/>
      <c r="B323" s="329"/>
      <c r="C323" s="329"/>
      <c r="D323" s="329"/>
    </row>
    <row r="324" s="287" customFormat="1" ht="12" spans="1:4">
      <c r="A324" s="288"/>
      <c r="B324" s="329"/>
      <c r="C324" s="329"/>
      <c r="D324" s="329"/>
    </row>
    <row r="325" s="287" customFormat="1" ht="12" spans="1:4">
      <c r="A325" s="288"/>
      <c r="B325" s="329"/>
      <c r="C325" s="329"/>
      <c r="D325" s="329"/>
    </row>
    <row r="326" s="287" customFormat="1" ht="12" spans="1:4">
      <c r="A326" s="288"/>
      <c r="B326" s="329"/>
      <c r="C326" s="329"/>
      <c r="D326" s="329"/>
    </row>
    <row r="327" s="287" customFormat="1" ht="12" spans="1:4">
      <c r="A327" s="288"/>
      <c r="B327" s="329"/>
      <c r="C327" s="329"/>
      <c r="D327" s="329"/>
    </row>
    <row r="328" s="287" customFormat="1" ht="12" spans="1:4">
      <c r="A328" s="288"/>
      <c r="B328" s="329"/>
      <c r="C328" s="329"/>
      <c r="D328" s="329"/>
    </row>
    <row r="329" s="287" customFormat="1" ht="12" spans="1:4">
      <c r="A329" s="288"/>
      <c r="B329" s="329"/>
      <c r="C329" s="329"/>
      <c r="D329" s="329"/>
    </row>
    <row r="330" s="287" customFormat="1" ht="12" spans="1:4">
      <c r="A330" s="288"/>
      <c r="B330" s="329"/>
      <c r="C330" s="329"/>
      <c r="D330" s="329"/>
    </row>
    <row r="331" s="287" customFormat="1" ht="12" spans="1:4">
      <c r="A331" s="288"/>
      <c r="B331" s="329"/>
      <c r="C331" s="329"/>
      <c r="D331" s="329"/>
    </row>
    <row r="332" s="287" customFormat="1" ht="12" spans="1:4">
      <c r="A332" s="288"/>
      <c r="B332" s="329"/>
      <c r="C332" s="329"/>
      <c r="D332" s="329"/>
    </row>
    <row r="333" s="287" customFormat="1" ht="12" spans="1:4">
      <c r="A333" s="288"/>
      <c r="B333" s="329"/>
      <c r="C333" s="329"/>
      <c r="D333" s="329"/>
    </row>
    <row r="334" s="287" customFormat="1" ht="12" spans="1:4">
      <c r="A334" s="288"/>
      <c r="B334" s="329"/>
      <c r="C334" s="329"/>
      <c r="D334" s="329"/>
    </row>
    <row r="335" s="287" customFormat="1" ht="12" spans="1:4">
      <c r="A335" s="288"/>
      <c r="B335" s="329"/>
      <c r="C335" s="329"/>
      <c r="D335" s="329"/>
    </row>
    <row r="336" s="287" customFormat="1" ht="12" spans="1:4">
      <c r="A336" s="288"/>
      <c r="B336" s="329"/>
      <c r="C336" s="329"/>
      <c r="D336" s="329"/>
    </row>
    <row r="337" s="287" customFormat="1" ht="12" spans="1:4">
      <c r="A337" s="288"/>
      <c r="B337" s="329"/>
      <c r="C337" s="329"/>
      <c r="D337" s="329"/>
    </row>
    <row r="338" s="287" customFormat="1" ht="12" spans="1:4">
      <c r="A338" s="288"/>
      <c r="B338" s="329"/>
      <c r="C338" s="329"/>
      <c r="D338" s="329"/>
    </row>
    <row r="339" s="287" customFormat="1" ht="12" spans="1:4">
      <c r="A339" s="288"/>
      <c r="B339" s="329"/>
      <c r="C339" s="329"/>
      <c r="D339" s="329"/>
    </row>
    <row r="340" s="287" customFormat="1" ht="12" spans="1:4">
      <c r="A340" s="288"/>
      <c r="B340" s="329"/>
      <c r="C340" s="329"/>
      <c r="D340" s="329"/>
    </row>
    <row r="341" s="287" customFormat="1" ht="12" spans="1:4">
      <c r="A341" s="288"/>
      <c r="B341" s="329"/>
      <c r="C341" s="329"/>
      <c r="D341" s="329"/>
    </row>
    <row r="342" s="287" customFormat="1" ht="12" spans="1:4">
      <c r="A342" s="288"/>
      <c r="B342" s="329"/>
      <c r="C342" s="329"/>
      <c r="D342" s="329"/>
    </row>
    <row r="343" s="287" customFormat="1" ht="12" spans="1:4">
      <c r="A343" s="288"/>
      <c r="B343" s="329"/>
      <c r="C343" s="329"/>
      <c r="D343" s="329"/>
    </row>
    <row r="344" s="287" customFormat="1" ht="12" spans="1:4">
      <c r="A344" s="288"/>
      <c r="B344" s="329"/>
      <c r="C344" s="329"/>
      <c r="D344" s="329"/>
    </row>
    <row r="345" s="287" customFormat="1" ht="12" spans="1:4">
      <c r="A345" s="288"/>
      <c r="B345" s="329"/>
      <c r="C345" s="329"/>
      <c r="D345" s="329"/>
    </row>
    <row r="346" s="287" customFormat="1" ht="12" spans="1:4">
      <c r="A346" s="288"/>
      <c r="B346" s="329"/>
      <c r="C346" s="329"/>
      <c r="D346" s="329"/>
    </row>
    <row r="347" s="287" customFormat="1" ht="12" spans="1:4">
      <c r="A347" s="288"/>
      <c r="B347" s="329"/>
      <c r="C347" s="329"/>
      <c r="D347" s="329"/>
    </row>
    <row r="348" s="287" customFormat="1" ht="12" spans="1:4">
      <c r="A348" s="288"/>
      <c r="B348" s="329"/>
      <c r="C348" s="329"/>
      <c r="D348" s="329"/>
    </row>
    <row r="349" s="287" customFormat="1" ht="12" spans="1:4">
      <c r="A349" s="288"/>
      <c r="B349" s="329"/>
      <c r="C349" s="329"/>
      <c r="D349" s="329"/>
    </row>
    <row r="350" s="287" customFormat="1" ht="12" spans="1:4">
      <c r="A350" s="288"/>
      <c r="B350" s="329"/>
      <c r="C350" s="329"/>
      <c r="D350" s="329"/>
    </row>
    <row r="351" s="287" customFormat="1" ht="12" spans="1:4">
      <c r="A351" s="288"/>
      <c r="B351" s="329"/>
      <c r="C351" s="329"/>
      <c r="D351" s="329"/>
    </row>
    <row r="352" s="287" customFormat="1" ht="12" spans="1:4">
      <c r="A352" s="288"/>
      <c r="B352" s="329"/>
      <c r="C352" s="329"/>
      <c r="D352" s="329"/>
    </row>
    <row r="353" s="287" customFormat="1" ht="12" spans="1:4">
      <c r="A353" s="288"/>
      <c r="B353" s="329"/>
      <c r="C353" s="329"/>
      <c r="D353" s="329"/>
    </row>
    <row r="354" s="287" customFormat="1" ht="12" spans="1:4">
      <c r="A354" s="288"/>
      <c r="B354" s="329"/>
      <c r="C354" s="329"/>
      <c r="D354" s="329"/>
    </row>
    <row r="355" s="287" customFormat="1" ht="12" spans="1:4">
      <c r="A355" s="288"/>
      <c r="B355" s="329"/>
      <c r="C355" s="329"/>
      <c r="D355" s="329"/>
    </row>
    <row r="356" s="287" customFormat="1" ht="12" spans="1:4">
      <c r="A356" s="288"/>
      <c r="B356" s="329"/>
      <c r="C356" s="329"/>
      <c r="D356" s="329"/>
    </row>
    <row r="357" s="287" customFormat="1" ht="12" spans="1:4">
      <c r="A357" s="288"/>
      <c r="B357" s="329"/>
      <c r="C357" s="329"/>
      <c r="D357" s="329"/>
    </row>
    <row r="358" s="287" customFormat="1" ht="12" spans="1:4">
      <c r="A358" s="288"/>
      <c r="B358" s="329"/>
      <c r="C358" s="329"/>
      <c r="D358" s="329"/>
    </row>
    <row r="359" s="287" customFormat="1" ht="12" spans="1:4">
      <c r="A359" s="288"/>
      <c r="B359" s="329"/>
      <c r="C359" s="329"/>
      <c r="D359" s="329"/>
    </row>
    <row r="360" s="287" customFormat="1" ht="12" spans="1:4">
      <c r="A360" s="288"/>
      <c r="B360" s="329"/>
      <c r="C360" s="329"/>
      <c r="D360" s="329"/>
    </row>
    <row r="361" s="287" customFormat="1" ht="12" spans="1:4">
      <c r="A361" s="288"/>
      <c r="B361" s="329"/>
      <c r="C361" s="329"/>
      <c r="D361" s="329"/>
    </row>
    <row r="362" s="287" customFormat="1" ht="12" spans="1:4">
      <c r="A362" s="288"/>
      <c r="B362" s="329"/>
      <c r="C362" s="329"/>
      <c r="D362" s="329"/>
    </row>
    <row r="363" s="287" customFormat="1" ht="12" spans="1:4">
      <c r="A363" s="288"/>
      <c r="B363" s="329"/>
      <c r="C363" s="329"/>
      <c r="D363" s="329"/>
    </row>
    <row r="364" s="287" customFormat="1" ht="12" spans="1:4">
      <c r="A364" s="288"/>
      <c r="B364" s="329"/>
      <c r="C364" s="329"/>
      <c r="D364" s="329"/>
    </row>
    <row r="365" s="287" customFormat="1" ht="12" spans="1:4">
      <c r="A365" s="288"/>
      <c r="B365" s="329"/>
      <c r="C365" s="329"/>
      <c r="D365" s="329"/>
    </row>
    <row r="366" s="287" customFormat="1" ht="12" spans="1:4">
      <c r="A366" s="288"/>
      <c r="B366" s="329"/>
      <c r="C366" s="329"/>
      <c r="D366" s="329"/>
    </row>
    <row r="367" s="287" customFormat="1" ht="12" spans="1:4">
      <c r="A367" s="288"/>
      <c r="B367" s="329"/>
      <c r="C367" s="329"/>
      <c r="D367" s="329"/>
    </row>
    <row r="368" s="287" customFormat="1" ht="12" spans="1:4">
      <c r="A368" s="288"/>
      <c r="B368" s="329"/>
      <c r="C368" s="329"/>
      <c r="D368" s="329"/>
    </row>
    <row r="369" s="287" customFormat="1" ht="12" spans="1:4">
      <c r="A369" s="288"/>
      <c r="B369" s="329"/>
      <c r="C369" s="329"/>
      <c r="D369" s="329"/>
    </row>
    <row r="370" s="287" customFormat="1" ht="12" spans="1:4">
      <c r="A370" s="288"/>
      <c r="B370" s="329"/>
      <c r="C370" s="329"/>
      <c r="D370" s="329"/>
    </row>
    <row r="371" s="287" customFormat="1" ht="12" spans="1:4">
      <c r="A371" s="288"/>
      <c r="B371" s="329"/>
      <c r="C371" s="329"/>
      <c r="D371" s="329"/>
    </row>
    <row r="372" s="287" customFormat="1" ht="12" spans="1:4">
      <c r="A372" s="288"/>
      <c r="B372" s="329"/>
      <c r="C372" s="329"/>
      <c r="D372" s="329"/>
    </row>
    <row r="373" s="287" customFormat="1" ht="12" spans="1:4">
      <c r="A373" s="288"/>
      <c r="B373" s="329"/>
      <c r="C373" s="329"/>
      <c r="D373" s="329"/>
    </row>
    <row r="374" s="287" customFormat="1" ht="12" spans="1:4">
      <c r="A374" s="288"/>
      <c r="B374" s="329"/>
      <c r="C374" s="329"/>
      <c r="D374" s="329"/>
    </row>
    <row r="375" s="287" customFormat="1" ht="12" spans="1:4">
      <c r="A375" s="288"/>
      <c r="B375" s="329"/>
      <c r="C375" s="329"/>
      <c r="D375" s="329"/>
    </row>
    <row r="376" s="287" customFormat="1" ht="12" spans="1:4">
      <c r="A376" s="288"/>
      <c r="B376" s="329"/>
      <c r="C376" s="329"/>
      <c r="D376" s="329"/>
    </row>
    <row r="377" s="287" customFormat="1" ht="12" spans="1:4">
      <c r="A377" s="288"/>
      <c r="B377" s="329"/>
      <c r="C377" s="329"/>
      <c r="D377" s="329"/>
    </row>
    <row r="378" s="287" customFormat="1" ht="12" spans="1:4">
      <c r="A378" s="288"/>
      <c r="B378" s="329"/>
      <c r="C378" s="329"/>
      <c r="D378" s="329"/>
    </row>
    <row r="379" s="287" customFormat="1" ht="12" spans="1:4">
      <c r="A379" s="288"/>
      <c r="B379" s="329"/>
      <c r="C379" s="329"/>
      <c r="D379" s="329"/>
    </row>
    <row r="380" s="287" customFormat="1" ht="12" spans="1:4">
      <c r="A380" s="288"/>
      <c r="B380" s="329"/>
      <c r="C380" s="329"/>
      <c r="D380" s="329"/>
    </row>
    <row r="381" s="287" customFormat="1" ht="12" spans="1:4">
      <c r="A381" s="288"/>
      <c r="B381" s="329"/>
      <c r="C381" s="329"/>
      <c r="D381" s="329"/>
    </row>
    <row r="382" s="287" customFormat="1" ht="12" spans="1:4">
      <c r="A382" s="288"/>
      <c r="B382" s="329"/>
      <c r="C382" s="329"/>
      <c r="D382" s="329"/>
    </row>
    <row r="383" s="287" customFormat="1" ht="12" spans="1:4">
      <c r="A383" s="288"/>
      <c r="B383" s="329"/>
      <c r="C383" s="329"/>
      <c r="D383" s="329"/>
    </row>
    <row r="384" s="287" customFormat="1" ht="12" spans="1:4">
      <c r="A384" s="288"/>
      <c r="B384" s="329"/>
      <c r="C384" s="329"/>
      <c r="D384" s="329"/>
    </row>
    <row r="385" s="287" customFormat="1" ht="12" spans="1:4">
      <c r="A385" s="288"/>
      <c r="B385" s="329"/>
      <c r="C385" s="329"/>
      <c r="D385" s="329"/>
    </row>
    <row r="386" s="287" customFormat="1" ht="12" spans="1:4">
      <c r="A386" s="288"/>
      <c r="B386" s="329"/>
      <c r="C386" s="329"/>
      <c r="D386" s="329"/>
    </row>
    <row r="387" s="287" customFormat="1" ht="12" spans="1:4">
      <c r="A387" s="288"/>
      <c r="B387" s="329"/>
      <c r="C387" s="329"/>
      <c r="D387" s="329"/>
    </row>
    <row r="388" s="287" customFormat="1" ht="12" spans="1:4">
      <c r="A388" s="288"/>
      <c r="B388" s="329"/>
      <c r="C388" s="329"/>
      <c r="D388" s="329"/>
    </row>
    <row r="389" s="287" customFormat="1" ht="12" spans="1:4">
      <c r="A389" s="288"/>
      <c r="B389" s="329"/>
      <c r="C389" s="329"/>
      <c r="D389" s="329"/>
    </row>
    <row r="390" s="287" customFormat="1" ht="12" spans="1:4">
      <c r="A390" s="288"/>
      <c r="B390" s="329"/>
      <c r="C390" s="329"/>
      <c r="D390" s="329"/>
    </row>
    <row r="391" s="287" customFormat="1" ht="12" spans="1:4">
      <c r="A391" s="288"/>
      <c r="B391" s="329"/>
      <c r="C391" s="329"/>
      <c r="D391" s="329"/>
    </row>
    <row r="392" s="287" customFormat="1" ht="12" spans="1:4">
      <c r="A392" s="288"/>
      <c r="B392" s="329"/>
      <c r="C392" s="329"/>
      <c r="D392" s="329"/>
    </row>
    <row r="393" s="287" customFormat="1" ht="12" spans="1:4">
      <c r="A393" s="288"/>
      <c r="B393" s="329"/>
      <c r="C393" s="329"/>
      <c r="D393" s="329"/>
    </row>
    <row r="394" s="287" customFormat="1" ht="12" spans="1:4">
      <c r="A394" s="288"/>
      <c r="B394" s="329"/>
      <c r="C394" s="329"/>
      <c r="D394" s="329"/>
    </row>
    <row r="395" s="287" customFormat="1" ht="12" spans="1:4">
      <c r="A395" s="288"/>
      <c r="B395" s="329"/>
      <c r="C395" s="329"/>
      <c r="D395" s="329"/>
    </row>
    <row r="396" s="287" customFormat="1" ht="12" spans="1:4">
      <c r="A396" s="288"/>
      <c r="B396" s="329"/>
      <c r="C396" s="329"/>
      <c r="D396" s="329"/>
    </row>
    <row r="397" s="287" customFormat="1" ht="12" spans="1:4">
      <c r="A397" s="288"/>
      <c r="B397" s="329"/>
      <c r="C397" s="329"/>
      <c r="D397" s="329"/>
    </row>
    <row r="398" s="287" customFormat="1" ht="12" spans="1:4">
      <c r="A398" s="288"/>
      <c r="B398" s="329"/>
      <c r="C398" s="329"/>
      <c r="D398" s="329"/>
    </row>
    <row r="399" s="287" customFormat="1" ht="12" spans="1:4">
      <c r="A399" s="288"/>
      <c r="B399" s="329"/>
      <c r="C399" s="329"/>
      <c r="D399" s="329"/>
    </row>
    <row r="400" s="287" customFormat="1" ht="12" spans="1:4">
      <c r="A400" s="288"/>
      <c r="B400" s="329"/>
      <c r="C400" s="329"/>
      <c r="D400" s="329"/>
    </row>
    <row r="401" s="287" customFormat="1" ht="12" spans="1:4">
      <c r="A401" s="288"/>
      <c r="B401" s="329"/>
      <c r="C401" s="329"/>
      <c r="D401" s="329"/>
    </row>
    <row r="402" s="287" customFormat="1" ht="12" spans="1:4">
      <c r="A402" s="288"/>
      <c r="B402" s="329"/>
      <c r="C402" s="329"/>
      <c r="D402" s="329"/>
    </row>
    <row r="403" s="287" customFormat="1" ht="12" spans="1:4">
      <c r="A403" s="288"/>
      <c r="B403" s="329"/>
      <c r="C403" s="329"/>
      <c r="D403" s="329"/>
    </row>
    <row r="404" s="287" customFormat="1" ht="12" spans="1:4">
      <c r="A404" s="288"/>
      <c r="B404" s="329"/>
      <c r="C404" s="329"/>
      <c r="D404" s="329"/>
    </row>
    <row r="405" s="287" customFormat="1" ht="12" spans="1:4">
      <c r="A405" s="288"/>
      <c r="B405" s="329"/>
      <c r="C405" s="329"/>
      <c r="D405" s="329"/>
    </row>
    <row r="406" s="287" customFormat="1" ht="12" spans="1:4">
      <c r="A406" s="288"/>
      <c r="B406" s="329"/>
      <c r="C406" s="329"/>
      <c r="D406" s="329"/>
    </row>
    <row r="407" s="287" customFormat="1" ht="12" spans="1:4">
      <c r="A407" s="288"/>
      <c r="B407" s="329"/>
      <c r="C407" s="329"/>
      <c r="D407" s="329"/>
    </row>
    <row r="408" s="287" customFormat="1" ht="12" spans="1:4">
      <c r="A408" s="288"/>
      <c r="B408" s="329"/>
      <c r="C408" s="329"/>
      <c r="D408" s="329"/>
    </row>
    <row r="409" s="287" customFormat="1" ht="12" spans="1:4">
      <c r="A409" s="288"/>
      <c r="B409" s="329"/>
      <c r="C409" s="329"/>
      <c r="D409" s="329"/>
    </row>
    <row r="410" s="287" customFormat="1" ht="12" spans="1:4">
      <c r="A410" s="288"/>
      <c r="B410" s="329"/>
      <c r="C410" s="329"/>
      <c r="D410" s="329"/>
    </row>
    <row r="411" s="287" customFormat="1" ht="12" spans="1:4">
      <c r="A411" s="288"/>
      <c r="B411" s="329"/>
      <c r="C411" s="329"/>
      <c r="D411" s="329"/>
    </row>
    <row r="412" s="287" customFormat="1" ht="12" spans="1:4">
      <c r="A412" s="288"/>
      <c r="B412" s="329"/>
      <c r="C412" s="329"/>
      <c r="D412" s="329"/>
    </row>
    <row r="413" s="287" customFormat="1" ht="12" spans="1:4">
      <c r="A413" s="288"/>
      <c r="B413" s="329"/>
      <c r="C413" s="329"/>
      <c r="D413" s="329"/>
    </row>
    <row r="414" s="287" customFormat="1" ht="12" spans="1:4">
      <c r="A414" s="288"/>
      <c r="B414" s="329"/>
      <c r="C414" s="329"/>
      <c r="D414" s="329"/>
    </row>
    <row r="415" s="287" customFormat="1" ht="12" spans="1:4">
      <c r="A415" s="288"/>
      <c r="B415" s="329"/>
      <c r="C415" s="329"/>
      <c r="D415" s="329"/>
    </row>
    <row r="416" s="287" customFormat="1" ht="12" spans="1:4">
      <c r="A416" s="288"/>
      <c r="B416" s="329"/>
      <c r="C416" s="329"/>
      <c r="D416" s="329"/>
    </row>
    <row r="417" s="287" customFormat="1" ht="12" spans="1:4">
      <c r="A417" s="288"/>
      <c r="B417" s="329"/>
      <c r="C417" s="329"/>
      <c r="D417" s="329"/>
    </row>
    <row r="418" s="287" customFormat="1" ht="12" spans="1:4">
      <c r="A418" s="288"/>
      <c r="B418" s="329"/>
      <c r="C418" s="329"/>
      <c r="D418" s="329"/>
    </row>
    <row r="419" s="287" customFormat="1" ht="12" spans="1:4">
      <c r="A419" s="288"/>
      <c r="B419" s="329"/>
      <c r="C419" s="329"/>
      <c r="D419" s="329"/>
    </row>
    <row r="420" s="287" customFormat="1" ht="12" spans="1:4">
      <c r="A420" s="288"/>
      <c r="B420" s="329"/>
      <c r="C420" s="329"/>
      <c r="D420" s="329"/>
    </row>
    <row r="421" s="287" customFormat="1" ht="12" spans="1:4">
      <c r="A421" s="288"/>
      <c r="B421" s="329"/>
      <c r="C421" s="329"/>
      <c r="D421" s="329"/>
    </row>
    <row r="422" s="287" customFormat="1" ht="12" spans="1:4">
      <c r="A422" s="288"/>
      <c r="B422" s="329"/>
      <c r="C422" s="329"/>
      <c r="D422" s="329"/>
    </row>
    <row r="423" s="287" customFormat="1" ht="12" spans="1:4">
      <c r="A423" s="288"/>
      <c r="B423" s="329"/>
      <c r="C423" s="329"/>
      <c r="D423" s="329"/>
    </row>
    <row r="424" s="287" customFormat="1" ht="12" spans="1:4">
      <c r="A424" s="288"/>
      <c r="B424" s="329"/>
      <c r="C424" s="329"/>
      <c r="D424" s="329"/>
    </row>
    <row r="425" s="287" customFormat="1" ht="12" spans="1:4">
      <c r="A425" s="288"/>
      <c r="B425" s="329"/>
      <c r="C425" s="329"/>
      <c r="D425" s="329"/>
    </row>
    <row r="426" s="287" customFormat="1" ht="12" spans="1:4">
      <c r="A426" s="288"/>
      <c r="B426" s="329"/>
      <c r="C426" s="329"/>
      <c r="D426" s="329"/>
    </row>
    <row r="427" s="287" customFormat="1" ht="12" spans="1:4">
      <c r="A427" s="288"/>
      <c r="B427" s="329"/>
      <c r="C427" s="329"/>
      <c r="D427" s="329"/>
    </row>
    <row r="428" s="287" customFormat="1" ht="12" spans="1:4">
      <c r="A428" s="288"/>
      <c r="B428" s="329"/>
      <c r="C428" s="329"/>
      <c r="D428" s="329"/>
    </row>
    <row r="429" s="287" customFormat="1" ht="12" spans="1:4">
      <c r="A429" s="288"/>
      <c r="B429" s="329"/>
      <c r="C429" s="329"/>
      <c r="D429" s="329"/>
    </row>
    <row r="430" s="287" customFormat="1" ht="12" spans="1:4">
      <c r="A430" s="288"/>
      <c r="B430" s="329"/>
      <c r="C430" s="329"/>
      <c r="D430" s="329"/>
    </row>
    <row r="431" s="287" customFormat="1" ht="12" spans="1:4">
      <c r="A431" s="288"/>
      <c r="B431" s="329"/>
      <c r="C431" s="329"/>
      <c r="D431" s="329"/>
    </row>
    <row r="432" s="287" customFormat="1" ht="12" spans="1:4">
      <c r="A432" s="288"/>
      <c r="B432" s="329"/>
      <c r="C432" s="329"/>
      <c r="D432" s="329"/>
    </row>
    <row r="433" s="287" customFormat="1" ht="12" spans="1:4">
      <c r="A433" s="288"/>
      <c r="B433" s="329"/>
      <c r="C433" s="329"/>
      <c r="D433" s="329"/>
    </row>
    <row r="434" s="287" customFormat="1" ht="12" spans="1:4">
      <c r="A434" s="288"/>
      <c r="B434" s="329"/>
      <c r="C434" s="329"/>
      <c r="D434" s="329"/>
    </row>
    <row r="435" s="287" customFormat="1" ht="12" spans="1:4">
      <c r="A435" s="288"/>
      <c r="B435" s="329"/>
      <c r="C435" s="329"/>
      <c r="D435" s="329"/>
    </row>
    <row r="436" s="287" customFormat="1" ht="12" spans="1:4">
      <c r="A436" s="288"/>
      <c r="B436" s="329"/>
      <c r="C436" s="329"/>
      <c r="D436" s="329"/>
    </row>
    <row r="437" s="287" customFormat="1" ht="12" spans="1:4">
      <c r="A437" s="288"/>
      <c r="B437" s="329"/>
      <c r="C437" s="329"/>
      <c r="D437" s="329"/>
    </row>
    <row r="438" s="287" customFormat="1" ht="12" spans="1:4">
      <c r="A438" s="288"/>
      <c r="B438" s="329"/>
      <c r="C438" s="329"/>
      <c r="D438" s="329"/>
    </row>
    <row r="439" s="287" customFormat="1" ht="12" spans="1:4">
      <c r="A439" s="288"/>
      <c r="B439" s="329"/>
      <c r="C439" s="329"/>
      <c r="D439" s="329"/>
    </row>
    <row r="440" s="287" customFormat="1" ht="12" spans="1:4">
      <c r="A440" s="288"/>
      <c r="B440" s="329"/>
      <c r="C440" s="329"/>
      <c r="D440" s="329"/>
    </row>
    <row r="441" s="287" customFormat="1" ht="12" spans="1:4">
      <c r="A441" s="288"/>
      <c r="B441" s="329"/>
      <c r="C441" s="329"/>
      <c r="D441" s="329"/>
    </row>
    <row r="442" s="287" customFormat="1" ht="12" spans="1:4">
      <c r="A442" s="288"/>
      <c r="B442" s="329"/>
      <c r="C442" s="329"/>
      <c r="D442" s="329"/>
    </row>
    <row r="443" s="287" customFormat="1" ht="12" spans="1:4">
      <c r="A443" s="288"/>
      <c r="B443" s="329"/>
      <c r="C443" s="329"/>
      <c r="D443" s="329"/>
    </row>
    <row r="444" s="287" customFormat="1" ht="12" spans="1:4">
      <c r="A444" s="288"/>
      <c r="B444" s="329"/>
      <c r="C444" s="329"/>
      <c r="D444" s="329"/>
    </row>
    <row r="445" s="287" customFormat="1" ht="12" spans="1:4">
      <c r="A445" s="288"/>
      <c r="B445" s="329"/>
      <c r="C445" s="329"/>
      <c r="D445" s="329"/>
    </row>
    <row r="446" s="287" customFormat="1" ht="12" spans="1:4">
      <c r="A446" s="288"/>
      <c r="B446" s="329"/>
      <c r="C446" s="329"/>
      <c r="D446" s="329"/>
    </row>
    <row r="447" s="287" customFormat="1" ht="12" spans="1:4">
      <c r="A447" s="288"/>
      <c r="B447" s="329"/>
      <c r="C447" s="329"/>
      <c r="D447" s="329"/>
    </row>
    <row r="448" s="287" customFormat="1" ht="12" spans="1:4">
      <c r="A448" s="288"/>
      <c r="B448" s="329"/>
      <c r="C448" s="329"/>
      <c r="D448" s="329"/>
    </row>
    <row r="449" s="287" customFormat="1" ht="12" spans="1:4">
      <c r="A449" s="288"/>
      <c r="B449" s="329"/>
      <c r="C449" s="329"/>
      <c r="D449" s="329"/>
    </row>
    <row r="450" s="287" customFormat="1" ht="12" spans="1:4">
      <c r="A450" s="288"/>
      <c r="B450" s="329"/>
      <c r="C450" s="329"/>
      <c r="D450" s="329"/>
    </row>
    <row r="451" s="287" customFormat="1" ht="12" spans="1:4">
      <c r="A451" s="288"/>
      <c r="B451" s="329"/>
      <c r="C451" s="329"/>
      <c r="D451" s="329"/>
    </row>
    <row r="452" s="287" customFormat="1" ht="12" spans="1:4">
      <c r="A452" s="288"/>
      <c r="B452" s="329"/>
      <c r="C452" s="329"/>
      <c r="D452" s="329"/>
    </row>
    <row r="453" s="287" customFormat="1" ht="12" spans="1:4">
      <c r="A453" s="288"/>
      <c r="B453" s="329"/>
      <c r="C453" s="329"/>
      <c r="D453" s="329"/>
    </row>
    <row r="454" s="287" customFormat="1" ht="12" spans="1:4">
      <c r="A454" s="288"/>
      <c r="B454" s="329"/>
      <c r="C454" s="329"/>
      <c r="D454" s="329"/>
    </row>
    <row r="455" s="287" customFormat="1" ht="12" spans="1:4">
      <c r="A455" s="288"/>
      <c r="B455" s="329"/>
      <c r="C455" s="329"/>
      <c r="D455" s="329"/>
    </row>
    <row r="456" s="287" customFormat="1" ht="12" spans="1:4">
      <c r="A456" s="288"/>
      <c r="B456" s="329"/>
      <c r="C456" s="329"/>
      <c r="D456" s="329"/>
    </row>
    <row r="457" s="287" customFormat="1" ht="12" spans="1:4">
      <c r="A457" s="288"/>
      <c r="B457" s="329"/>
      <c r="C457" s="329"/>
      <c r="D457" s="329"/>
    </row>
    <row r="458" s="287" customFormat="1" ht="12" spans="1:4">
      <c r="A458" s="288"/>
      <c r="B458" s="329"/>
      <c r="C458" s="329"/>
      <c r="D458" s="329"/>
    </row>
    <row r="459" s="287" customFormat="1" ht="12" spans="1:4">
      <c r="A459" s="288"/>
      <c r="B459" s="329"/>
      <c r="C459" s="329"/>
      <c r="D459" s="329"/>
    </row>
    <row r="460" s="287" customFormat="1" ht="12" spans="1:4">
      <c r="A460" s="288"/>
      <c r="B460" s="329"/>
      <c r="C460" s="329"/>
      <c r="D460" s="329"/>
    </row>
    <row r="461" s="287" customFormat="1" ht="12" spans="1:4">
      <c r="A461" s="288"/>
      <c r="B461" s="329"/>
      <c r="C461" s="329"/>
      <c r="D461" s="329"/>
    </row>
    <row r="462" s="287" customFormat="1" ht="12" spans="1:4">
      <c r="A462" s="288"/>
      <c r="B462" s="329"/>
      <c r="C462" s="329"/>
      <c r="D462" s="329"/>
    </row>
    <row r="463" s="287" customFormat="1" ht="12" spans="1:4">
      <c r="A463" s="288"/>
      <c r="B463" s="329"/>
      <c r="C463" s="329"/>
      <c r="D463" s="329"/>
    </row>
    <row r="464" s="287" customFormat="1" ht="12" spans="1:4">
      <c r="A464" s="288"/>
      <c r="B464" s="329"/>
      <c r="C464" s="329"/>
      <c r="D464" s="329"/>
    </row>
    <row r="465" s="287" customFormat="1" ht="12" spans="1:4">
      <c r="A465" s="288"/>
      <c r="B465" s="329"/>
      <c r="C465" s="329"/>
      <c r="D465" s="329"/>
    </row>
    <row r="466" s="287" customFormat="1" ht="12" spans="1:4">
      <c r="A466" s="288"/>
      <c r="B466" s="329"/>
      <c r="C466" s="329"/>
      <c r="D466" s="329"/>
    </row>
    <row r="467" s="287" customFormat="1" ht="12" spans="1:4">
      <c r="A467" s="288"/>
      <c r="B467" s="329"/>
      <c r="C467" s="329"/>
      <c r="D467" s="329"/>
    </row>
    <row r="468" s="287" customFormat="1" ht="12" spans="1:4">
      <c r="A468" s="288"/>
      <c r="B468" s="329"/>
      <c r="C468" s="329"/>
      <c r="D468" s="329"/>
    </row>
    <row r="469" s="287" customFormat="1" ht="12" spans="1:4">
      <c r="A469" s="288"/>
      <c r="B469" s="329"/>
      <c r="C469" s="329"/>
      <c r="D469" s="329"/>
    </row>
    <row r="470" s="287" customFormat="1" ht="12" spans="1:4">
      <c r="A470" s="288"/>
      <c r="B470" s="329"/>
      <c r="C470" s="329"/>
      <c r="D470" s="329"/>
    </row>
    <row r="471" s="287" customFormat="1" ht="12" spans="1:4">
      <c r="A471" s="288"/>
      <c r="B471" s="329"/>
      <c r="C471" s="329"/>
      <c r="D471" s="329"/>
    </row>
    <row r="472" s="287" customFormat="1" ht="12" spans="1:4">
      <c r="A472" s="288"/>
      <c r="B472" s="329"/>
      <c r="C472" s="329"/>
      <c r="D472" s="329"/>
    </row>
    <row r="473" s="287" customFormat="1" ht="12" spans="1:4">
      <c r="A473" s="288"/>
      <c r="B473" s="329"/>
      <c r="C473" s="329"/>
      <c r="D473" s="329"/>
    </row>
    <row r="474" s="287" customFormat="1" ht="12" spans="1:4">
      <c r="A474" s="288"/>
      <c r="B474" s="329"/>
      <c r="C474" s="329"/>
      <c r="D474" s="329"/>
    </row>
    <row r="475" s="287" customFormat="1" ht="12" spans="1:4">
      <c r="A475" s="288"/>
      <c r="B475" s="329"/>
      <c r="C475" s="329"/>
      <c r="D475" s="329"/>
    </row>
    <row r="476" s="287" customFormat="1" ht="12" spans="1:4">
      <c r="A476" s="288"/>
      <c r="B476" s="329"/>
      <c r="C476" s="329"/>
      <c r="D476" s="329"/>
    </row>
    <row r="477" s="287" customFormat="1" ht="12" spans="1:4">
      <c r="A477" s="288"/>
      <c r="B477" s="329"/>
      <c r="C477" s="329"/>
      <c r="D477" s="329"/>
    </row>
    <row r="478" s="287" customFormat="1" ht="12" spans="1:4">
      <c r="A478" s="288"/>
      <c r="B478" s="329"/>
      <c r="C478" s="329"/>
      <c r="D478" s="329"/>
    </row>
    <row r="479" s="287" customFormat="1" ht="12" spans="1:4">
      <c r="A479" s="288"/>
      <c r="B479" s="329"/>
      <c r="C479" s="329"/>
      <c r="D479" s="329"/>
    </row>
    <row r="480" s="287" customFormat="1" ht="12" spans="1:4">
      <c r="A480" s="288"/>
      <c r="B480" s="329"/>
      <c r="C480" s="329"/>
      <c r="D480" s="329"/>
    </row>
    <row r="481" s="287" customFormat="1" ht="12" spans="1:4">
      <c r="A481" s="288"/>
      <c r="B481" s="329"/>
      <c r="C481" s="329"/>
      <c r="D481" s="329"/>
    </row>
    <row r="482" s="287" customFormat="1" ht="12" spans="1:4">
      <c r="A482" s="288"/>
      <c r="B482" s="329"/>
      <c r="C482" s="329"/>
      <c r="D482" s="329"/>
    </row>
    <row r="483" s="287" customFormat="1" ht="12" spans="1:4">
      <c r="A483" s="288"/>
      <c r="B483" s="329"/>
      <c r="C483" s="329"/>
      <c r="D483" s="329"/>
    </row>
    <row r="484" s="287" customFormat="1" ht="12" spans="1:4">
      <c r="A484" s="288"/>
      <c r="B484" s="329"/>
      <c r="C484" s="329"/>
      <c r="D484" s="329"/>
    </row>
    <row r="485" s="287" customFormat="1" ht="12" spans="1:4">
      <c r="A485" s="288"/>
      <c r="B485" s="329"/>
      <c r="C485" s="329"/>
      <c r="D485" s="329"/>
    </row>
    <row r="486" s="287" customFormat="1" ht="12" spans="1:4">
      <c r="A486" s="288"/>
      <c r="B486" s="329"/>
      <c r="C486" s="329"/>
      <c r="D486" s="329"/>
    </row>
    <row r="487" s="287" customFormat="1" ht="12" spans="1:4">
      <c r="A487" s="288"/>
      <c r="B487" s="329"/>
      <c r="C487" s="329"/>
      <c r="D487" s="329"/>
    </row>
    <row r="488" s="287" customFormat="1" ht="12" spans="1:4">
      <c r="A488" s="288"/>
      <c r="B488" s="329"/>
      <c r="C488" s="329"/>
      <c r="D488" s="329"/>
    </row>
    <row r="489" s="287" customFormat="1" ht="12" spans="1:4">
      <c r="A489" s="288"/>
      <c r="B489" s="329"/>
      <c r="C489" s="329"/>
      <c r="D489" s="329"/>
    </row>
    <row r="490" s="287" customFormat="1" ht="12" spans="1:4">
      <c r="A490" s="288"/>
      <c r="B490" s="329"/>
      <c r="C490" s="329"/>
      <c r="D490" s="329"/>
    </row>
    <row r="491" s="287" customFormat="1" ht="12" spans="1:4">
      <c r="A491" s="288"/>
      <c r="B491" s="329"/>
      <c r="C491" s="329"/>
      <c r="D491" s="329"/>
    </row>
    <row r="492" s="287" customFormat="1" ht="12" spans="1:4">
      <c r="A492" s="288"/>
      <c r="B492" s="329"/>
      <c r="C492" s="329"/>
      <c r="D492" s="329"/>
    </row>
    <row r="493" s="287" customFormat="1" ht="12" spans="1:4">
      <c r="A493" s="288"/>
      <c r="B493" s="329"/>
      <c r="C493" s="329"/>
      <c r="D493" s="329"/>
    </row>
    <row r="494" s="287" customFormat="1" ht="12" spans="1:4">
      <c r="A494" s="288"/>
      <c r="B494" s="329"/>
      <c r="C494" s="329"/>
      <c r="D494" s="329"/>
    </row>
    <row r="495" s="287" customFormat="1" ht="12" spans="1:4">
      <c r="A495" s="288"/>
      <c r="B495" s="329"/>
      <c r="C495" s="329"/>
      <c r="D495" s="329"/>
    </row>
    <row r="496" s="287" customFormat="1" ht="12" spans="1:4">
      <c r="A496" s="288"/>
      <c r="B496" s="329"/>
      <c r="C496" s="329"/>
      <c r="D496" s="329"/>
    </row>
    <row r="497" s="287" customFormat="1" ht="12" spans="1:4">
      <c r="A497" s="288"/>
      <c r="B497" s="329"/>
      <c r="C497" s="329"/>
      <c r="D497" s="329"/>
    </row>
    <row r="498" s="287" customFormat="1" ht="12" spans="1:4">
      <c r="A498" s="288"/>
      <c r="B498" s="329"/>
      <c r="C498" s="329"/>
      <c r="D498" s="329"/>
    </row>
    <row r="499" s="287" customFormat="1" ht="12" spans="1:4">
      <c r="A499" s="288"/>
      <c r="B499" s="329"/>
      <c r="C499" s="329"/>
      <c r="D499" s="329"/>
    </row>
    <row r="500" s="287" customFormat="1" ht="12" spans="1:4">
      <c r="A500" s="288"/>
      <c r="B500" s="329"/>
      <c r="C500" s="329"/>
      <c r="D500" s="329"/>
    </row>
    <row r="501" s="287" customFormat="1" ht="12" spans="1:4">
      <c r="A501" s="288"/>
      <c r="B501" s="329"/>
      <c r="C501" s="329"/>
      <c r="D501" s="329"/>
    </row>
    <row r="502" s="287" customFormat="1" ht="12" spans="1:4">
      <c r="A502" s="288"/>
      <c r="B502" s="329"/>
      <c r="C502" s="329"/>
      <c r="D502" s="329"/>
    </row>
    <row r="503" s="287" customFormat="1" ht="12" spans="1:4">
      <c r="A503" s="288"/>
      <c r="B503" s="329"/>
      <c r="C503" s="329"/>
      <c r="D503" s="329"/>
    </row>
    <row r="504" s="287" customFormat="1" ht="12" spans="1:4">
      <c r="A504" s="288"/>
      <c r="B504" s="329"/>
      <c r="C504" s="329"/>
      <c r="D504" s="329"/>
    </row>
    <row r="505" s="287" customFormat="1" ht="12" spans="1:4">
      <c r="A505" s="288"/>
      <c r="B505" s="329"/>
      <c r="C505" s="329"/>
      <c r="D505" s="329"/>
    </row>
    <row r="506" s="287" customFormat="1" ht="12" spans="1:4">
      <c r="A506" s="288"/>
      <c r="B506" s="329"/>
      <c r="C506" s="329"/>
      <c r="D506" s="329"/>
    </row>
    <row r="507" s="287" customFormat="1" ht="12" spans="1:4">
      <c r="A507" s="288"/>
      <c r="B507" s="329"/>
      <c r="C507" s="329"/>
      <c r="D507" s="329"/>
    </row>
    <row r="508" s="287" customFormat="1" ht="12" spans="1:4">
      <c r="A508" s="288"/>
      <c r="B508" s="329"/>
      <c r="C508" s="329"/>
      <c r="D508" s="329"/>
    </row>
    <row r="509" s="287" customFormat="1" ht="12" spans="1:4">
      <c r="A509" s="288"/>
      <c r="B509" s="329"/>
      <c r="C509" s="329"/>
      <c r="D509" s="329"/>
    </row>
    <row r="510" s="287" customFormat="1" ht="12" spans="1:4">
      <c r="A510" s="288"/>
      <c r="B510" s="329"/>
      <c r="C510" s="329"/>
      <c r="D510" s="329"/>
    </row>
    <row r="511" s="287" customFormat="1" ht="12" spans="1:4">
      <c r="A511" s="288"/>
      <c r="B511" s="329"/>
      <c r="C511" s="329"/>
      <c r="D511" s="329"/>
    </row>
    <row r="512" s="287" customFormat="1" ht="12" spans="1:4">
      <c r="A512" s="288"/>
      <c r="B512" s="329"/>
      <c r="C512" s="329"/>
      <c r="D512" s="329"/>
    </row>
    <row r="513" s="287" customFormat="1" ht="12" spans="1:4">
      <c r="A513" s="288"/>
      <c r="B513" s="329"/>
      <c r="C513" s="329"/>
      <c r="D513" s="329"/>
    </row>
    <row r="514" s="287" customFormat="1" ht="12" spans="1:4">
      <c r="A514" s="288"/>
      <c r="B514" s="329"/>
      <c r="C514" s="329"/>
      <c r="D514" s="329"/>
    </row>
    <row r="515" s="287" customFormat="1" ht="12" spans="1:4">
      <c r="A515" s="288"/>
      <c r="B515" s="329"/>
      <c r="C515" s="329"/>
      <c r="D515" s="329"/>
    </row>
    <row r="516" s="287" customFormat="1" ht="12" spans="1:4">
      <c r="A516" s="288"/>
      <c r="B516" s="329"/>
      <c r="C516" s="329"/>
      <c r="D516" s="329"/>
    </row>
    <row r="517" s="287" customFormat="1" ht="12" spans="1:4">
      <c r="A517" s="288"/>
      <c r="B517" s="329"/>
      <c r="C517" s="329"/>
      <c r="D517" s="329"/>
    </row>
    <row r="518" s="287" customFormat="1" ht="12" spans="1:4">
      <c r="A518" s="288"/>
      <c r="B518" s="329"/>
      <c r="C518" s="329"/>
      <c r="D518" s="329"/>
    </row>
    <row r="519" s="287" customFormat="1" ht="12" spans="1:4">
      <c r="A519" s="288"/>
      <c r="B519" s="329"/>
      <c r="C519" s="329"/>
      <c r="D519" s="329"/>
    </row>
    <row r="520" s="287" customFormat="1" ht="12" spans="1:4">
      <c r="A520" s="288"/>
      <c r="B520" s="329"/>
      <c r="C520" s="329"/>
      <c r="D520" s="329"/>
    </row>
    <row r="521" s="287" customFormat="1" ht="12" spans="1:4">
      <c r="A521" s="288"/>
      <c r="B521" s="329"/>
      <c r="C521" s="329"/>
      <c r="D521" s="329"/>
    </row>
    <row r="522" s="287" customFormat="1" ht="12" spans="1:4">
      <c r="A522" s="288"/>
      <c r="B522" s="329"/>
      <c r="C522" s="329"/>
      <c r="D522" s="329"/>
    </row>
    <row r="523" s="287" customFormat="1" ht="12" spans="1:4">
      <c r="A523" s="288"/>
      <c r="B523" s="329"/>
      <c r="C523" s="329"/>
      <c r="D523" s="329"/>
    </row>
    <row r="524" s="287" customFormat="1" ht="12" spans="1:4">
      <c r="A524" s="288"/>
      <c r="B524" s="329"/>
      <c r="C524" s="329"/>
      <c r="D524" s="329"/>
    </row>
    <row r="525" s="287" customFormat="1" ht="12" spans="1:4">
      <c r="A525" s="288"/>
      <c r="B525" s="329"/>
      <c r="C525" s="329"/>
      <c r="D525" s="329"/>
    </row>
    <row r="526" s="287" customFormat="1" ht="12" spans="1:4">
      <c r="A526" s="288"/>
      <c r="B526" s="329"/>
      <c r="C526" s="329"/>
      <c r="D526" s="329"/>
    </row>
    <row r="527" s="287" customFormat="1" ht="12" spans="1:4">
      <c r="A527" s="288"/>
      <c r="B527" s="329"/>
      <c r="C527" s="329"/>
      <c r="D527" s="329"/>
    </row>
    <row r="528" s="287" customFormat="1" ht="12" spans="1:4">
      <c r="A528" s="288"/>
      <c r="B528" s="329"/>
      <c r="C528" s="329"/>
      <c r="D528" s="329"/>
    </row>
    <row r="529" s="287" customFormat="1" ht="12" spans="1:4">
      <c r="A529" s="288"/>
      <c r="B529" s="329"/>
      <c r="C529" s="329"/>
      <c r="D529" s="329"/>
    </row>
    <row r="530" s="287" customFormat="1" ht="12" spans="1:4">
      <c r="A530" s="288"/>
      <c r="B530" s="329"/>
      <c r="C530" s="329"/>
      <c r="D530" s="329"/>
    </row>
    <row r="531" s="287" customFormat="1" ht="12" spans="1:4">
      <c r="A531" s="288"/>
      <c r="B531" s="329"/>
      <c r="C531" s="329"/>
      <c r="D531" s="329"/>
    </row>
    <row r="532" s="287" customFormat="1" ht="12" spans="1:4">
      <c r="A532" s="288"/>
      <c r="B532" s="329"/>
      <c r="C532" s="329"/>
      <c r="D532" s="329"/>
    </row>
    <row r="533" s="287" customFormat="1" ht="12" spans="1:4">
      <c r="A533" s="288"/>
      <c r="B533" s="329"/>
      <c r="C533" s="329"/>
      <c r="D533" s="329"/>
    </row>
    <row r="534" s="287" customFormat="1" ht="12" spans="1:4">
      <c r="A534" s="288"/>
      <c r="B534" s="329"/>
      <c r="C534" s="329"/>
      <c r="D534" s="329"/>
    </row>
    <row r="535" s="287" customFormat="1" ht="12" spans="1:4">
      <c r="A535" s="288"/>
      <c r="B535" s="329"/>
      <c r="C535" s="329"/>
      <c r="D535" s="329"/>
    </row>
    <row r="536" s="287" customFormat="1" ht="12" spans="1:4">
      <c r="A536" s="288"/>
      <c r="B536" s="329"/>
      <c r="C536" s="329"/>
      <c r="D536" s="329"/>
    </row>
    <row r="537" s="287" customFormat="1" ht="12" spans="1:4">
      <c r="A537" s="288"/>
      <c r="B537" s="329"/>
      <c r="C537" s="329"/>
      <c r="D537" s="329"/>
    </row>
    <row r="538" s="287" customFormat="1" ht="12" spans="1:4">
      <c r="A538" s="288"/>
      <c r="B538" s="329"/>
      <c r="C538" s="329"/>
      <c r="D538" s="329"/>
    </row>
    <row r="539" s="287" customFormat="1" ht="12" spans="1:4">
      <c r="A539" s="288"/>
      <c r="B539" s="329"/>
      <c r="C539" s="329"/>
      <c r="D539" s="329"/>
    </row>
    <row r="540" s="287" customFormat="1" ht="12" spans="1:4">
      <c r="A540" s="288"/>
      <c r="B540" s="329"/>
      <c r="C540" s="329"/>
      <c r="D540" s="329"/>
    </row>
    <row r="541" s="287" customFormat="1" ht="12" spans="1:4">
      <c r="A541" s="288"/>
      <c r="B541" s="329"/>
      <c r="C541" s="329"/>
      <c r="D541" s="329"/>
    </row>
    <row r="542" s="287" customFormat="1" ht="12" spans="1:4">
      <c r="A542" s="288"/>
      <c r="B542" s="329"/>
      <c r="C542" s="329"/>
      <c r="D542" s="329"/>
    </row>
    <row r="543" s="287" customFormat="1" ht="12" spans="1:4">
      <c r="A543" s="288"/>
      <c r="B543" s="329"/>
      <c r="C543" s="329"/>
      <c r="D543" s="329"/>
    </row>
    <row r="544" s="287" customFormat="1" ht="12" spans="1:4">
      <c r="A544" s="288"/>
      <c r="B544" s="329"/>
      <c r="C544" s="329"/>
      <c r="D544" s="329"/>
    </row>
    <row r="545" s="287" customFormat="1" ht="12" spans="1:4">
      <c r="A545" s="288"/>
      <c r="B545" s="329"/>
      <c r="C545" s="329"/>
      <c r="D545" s="329"/>
    </row>
    <row r="546" s="287" customFormat="1" ht="12" spans="1:4">
      <c r="A546" s="288"/>
      <c r="B546" s="329"/>
      <c r="C546" s="329"/>
      <c r="D546" s="329"/>
    </row>
    <row r="547" s="287" customFormat="1" ht="12" spans="1:4">
      <c r="A547" s="288"/>
      <c r="B547" s="329"/>
      <c r="C547" s="329"/>
      <c r="D547" s="329"/>
    </row>
    <row r="548" s="287" customFormat="1" ht="12" spans="1:4">
      <c r="A548" s="288"/>
      <c r="B548" s="329"/>
      <c r="C548" s="329"/>
      <c r="D548" s="329"/>
    </row>
    <row r="549" s="287" customFormat="1" ht="12" spans="1:4">
      <c r="A549" s="288"/>
      <c r="B549" s="329"/>
      <c r="C549" s="329"/>
      <c r="D549" s="329"/>
    </row>
    <row r="550" s="287" customFormat="1" ht="12" spans="1:4">
      <c r="A550" s="288"/>
      <c r="B550" s="329"/>
      <c r="C550" s="329"/>
      <c r="D550" s="329"/>
    </row>
    <row r="551" s="287" customFormat="1" ht="12" spans="1:4">
      <c r="A551" s="288"/>
      <c r="B551" s="329"/>
      <c r="C551" s="329"/>
      <c r="D551" s="329"/>
    </row>
    <row r="552" s="287" customFormat="1" ht="12" spans="1:4">
      <c r="A552" s="288"/>
      <c r="B552" s="329"/>
      <c r="C552" s="329"/>
      <c r="D552" s="329"/>
    </row>
    <row r="553" s="287" customFormat="1" ht="12" spans="1:4">
      <c r="A553" s="288"/>
      <c r="B553" s="329"/>
      <c r="C553" s="329"/>
      <c r="D553" s="329"/>
    </row>
    <row r="554" s="287" customFormat="1" ht="12" spans="1:4">
      <c r="A554" s="288"/>
      <c r="B554" s="329"/>
      <c r="C554" s="329"/>
      <c r="D554" s="329"/>
    </row>
    <row r="555" s="287" customFormat="1" ht="12" spans="1:4">
      <c r="A555" s="288"/>
      <c r="B555" s="329"/>
      <c r="C555" s="329"/>
      <c r="D555" s="329"/>
    </row>
    <row r="556" s="287" customFormat="1" ht="12" spans="1:4">
      <c r="A556" s="288"/>
      <c r="B556" s="329"/>
      <c r="C556" s="329"/>
      <c r="D556" s="329"/>
    </row>
    <row r="557" s="287" customFormat="1" ht="12" spans="1:4">
      <c r="A557" s="288"/>
      <c r="B557" s="329"/>
      <c r="C557" s="329"/>
      <c r="D557" s="329"/>
    </row>
    <row r="558" s="287" customFormat="1" ht="12" spans="1:4">
      <c r="A558" s="288"/>
      <c r="B558" s="329"/>
      <c r="C558" s="329"/>
      <c r="D558" s="329"/>
    </row>
    <row r="559" s="287" customFormat="1" ht="12" spans="1:4">
      <c r="A559" s="288"/>
      <c r="B559" s="329"/>
      <c r="C559" s="329"/>
      <c r="D559" s="329"/>
    </row>
    <row r="560" s="287" customFormat="1" ht="12" spans="1:4">
      <c r="A560" s="288"/>
      <c r="B560" s="329"/>
      <c r="C560" s="329"/>
      <c r="D560" s="329"/>
    </row>
    <row r="561" s="287" customFormat="1" ht="12" spans="1:4">
      <c r="A561" s="288"/>
      <c r="B561" s="329"/>
      <c r="C561" s="329"/>
      <c r="D561" s="329"/>
    </row>
    <row r="562" s="287" customFormat="1" ht="12" spans="1:4">
      <c r="A562" s="288"/>
      <c r="B562" s="329"/>
      <c r="C562" s="329"/>
      <c r="D562" s="329"/>
    </row>
    <row r="563" s="287" customFormat="1" ht="12" spans="1:4">
      <c r="A563" s="288"/>
      <c r="B563" s="329"/>
      <c r="C563" s="329"/>
      <c r="D563" s="329"/>
    </row>
    <row r="564" s="287" customFormat="1" ht="12" spans="1:4">
      <c r="A564" s="288"/>
      <c r="B564" s="329"/>
      <c r="C564" s="329"/>
      <c r="D564" s="329"/>
    </row>
    <row r="565" s="287" customFormat="1" ht="12" spans="1:4">
      <c r="A565" s="288"/>
      <c r="B565" s="329"/>
      <c r="C565" s="329"/>
      <c r="D565" s="329"/>
    </row>
    <row r="566" s="287" customFormat="1" ht="12" spans="1:4">
      <c r="A566" s="288"/>
      <c r="B566" s="329"/>
      <c r="C566" s="329"/>
      <c r="D566" s="329"/>
    </row>
    <row r="567" s="287" customFormat="1" ht="12" spans="1:4">
      <c r="A567" s="288"/>
      <c r="B567" s="329"/>
      <c r="C567" s="329"/>
      <c r="D567" s="329"/>
    </row>
    <row r="568" s="287" customFormat="1" ht="12" spans="1:4">
      <c r="A568" s="288"/>
      <c r="B568" s="329"/>
      <c r="C568" s="329"/>
      <c r="D568" s="329"/>
    </row>
    <row r="569" s="287" customFormat="1" ht="12" spans="1:4">
      <c r="A569" s="288"/>
      <c r="B569" s="329"/>
      <c r="C569" s="329"/>
      <c r="D569" s="329"/>
    </row>
    <row r="570" s="287" customFormat="1" ht="12" spans="1:4">
      <c r="A570" s="288"/>
      <c r="B570" s="329"/>
      <c r="C570" s="329"/>
      <c r="D570" s="329"/>
    </row>
    <row r="571" s="287" customFormat="1" ht="12" spans="1:4">
      <c r="A571" s="288"/>
      <c r="B571" s="329"/>
      <c r="C571" s="329"/>
      <c r="D571" s="329"/>
    </row>
    <row r="572" s="287" customFormat="1" ht="12" spans="1:4">
      <c r="A572" s="288"/>
      <c r="B572" s="329"/>
      <c r="C572" s="329"/>
      <c r="D572" s="329"/>
    </row>
    <row r="573" s="287" customFormat="1" ht="12" spans="1:4">
      <c r="A573" s="288"/>
      <c r="B573" s="329"/>
      <c r="C573" s="329"/>
      <c r="D573" s="329"/>
    </row>
    <row r="574" s="287" customFormat="1" ht="12" spans="1:4">
      <c r="A574" s="288"/>
      <c r="B574" s="329"/>
      <c r="C574" s="329"/>
      <c r="D574" s="329"/>
    </row>
    <row r="575" s="287" customFormat="1" ht="12" spans="1:4">
      <c r="A575" s="288"/>
      <c r="B575" s="329"/>
      <c r="C575" s="329"/>
      <c r="D575" s="329"/>
    </row>
    <row r="576" s="287" customFormat="1" ht="12" spans="1:4">
      <c r="A576" s="288"/>
      <c r="B576" s="329"/>
      <c r="C576" s="329"/>
      <c r="D576" s="329"/>
    </row>
    <row r="577" s="287" customFormat="1" ht="12" spans="1:4">
      <c r="A577" s="288"/>
      <c r="B577" s="329"/>
      <c r="C577" s="329"/>
      <c r="D577" s="329"/>
    </row>
    <row r="578" s="287" customFormat="1" ht="12" spans="1:4">
      <c r="A578" s="288"/>
      <c r="B578" s="329"/>
      <c r="C578" s="329"/>
      <c r="D578" s="329"/>
    </row>
    <row r="579" s="287" customFormat="1" ht="12" spans="1:4">
      <c r="A579" s="288"/>
      <c r="B579" s="329"/>
      <c r="C579" s="329"/>
      <c r="D579" s="329"/>
    </row>
    <row r="580" s="287" customFormat="1" ht="12" spans="1:4">
      <c r="A580" s="288"/>
      <c r="B580" s="329"/>
      <c r="C580" s="329"/>
      <c r="D580" s="329"/>
    </row>
    <row r="581" s="287" customFormat="1" ht="12" spans="1:4">
      <c r="A581" s="288"/>
      <c r="B581" s="329"/>
      <c r="C581" s="329"/>
      <c r="D581" s="329"/>
    </row>
    <row r="582" s="287" customFormat="1" ht="12" spans="1:4">
      <c r="A582" s="288"/>
      <c r="B582" s="329"/>
      <c r="C582" s="329"/>
      <c r="D582" s="329"/>
    </row>
    <row r="583" s="287" customFormat="1" ht="12" spans="1:4">
      <c r="A583" s="288"/>
      <c r="B583" s="329"/>
      <c r="C583" s="329"/>
      <c r="D583" s="329"/>
    </row>
    <row r="584" s="287" customFormat="1" ht="12" spans="1:4">
      <c r="A584" s="288"/>
      <c r="B584" s="329"/>
      <c r="C584" s="329"/>
      <c r="D584" s="329"/>
    </row>
    <row r="585" s="287" customFormat="1" ht="12" spans="1:4">
      <c r="A585" s="288"/>
      <c r="B585" s="329"/>
      <c r="C585" s="329"/>
      <c r="D585" s="329"/>
    </row>
    <row r="586" s="287" customFormat="1" ht="12" spans="1:4">
      <c r="A586" s="288"/>
      <c r="B586" s="329"/>
      <c r="C586" s="329"/>
      <c r="D586" s="329"/>
    </row>
    <row r="587" s="287" customFormat="1" ht="12" spans="1:4">
      <c r="A587" s="288"/>
      <c r="B587" s="329"/>
      <c r="C587" s="329"/>
      <c r="D587" s="329"/>
    </row>
    <row r="588" s="287" customFormat="1" ht="12" spans="1:4">
      <c r="A588" s="288"/>
      <c r="B588" s="329"/>
      <c r="C588" s="329"/>
      <c r="D588" s="329"/>
    </row>
    <row r="589" s="287" customFormat="1" ht="12" spans="1:4">
      <c r="A589" s="288"/>
      <c r="B589" s="329"/>
      <c r="C589" s="329"/>
      <c r="D589" s="329"/>
    </row>
    <row r="590" s="287" customFormat="1" ht="12" spans="1:4">
      <c r="A590" s="288"/>
      <c r="B590" s="329"/>
      <c r="C590" s="329"/>
      <c r="D590" s="329"/>
    </row>
    <row r="591" s="287" customFormat="1" ht="12" spans="1:4">
      <c r="A591" s="288"/>
      <c r="B591" s="329"/>
      <c r="C591" s="329"/>
      <c r="D591" s="329"/>
    </row>
    <row r="592" s="287" customFormat="1" ht="12" spans="1:4">
      <c r="A592" s="288"/>
      <c r="B592" s="329"/>
      <c r="C592" s="329"/>
      <c r="D592" s="329"/>
    </row>
    <row r="593" s="287" customFormat="1" ht="12" spans="1:4">
      <c r="A593" s="288"/>
      <c r="B593" s="329"/>
      <c r="C593" s="329"/>
      <c r="D593" s="329"/>
    </row>
    <row r="594" s="287" customFormat="1" ht="12" spans="1:4">
      <c r="A594" s="288"/>
      <c r="B594" s="329"/>
      <c r="C594" s="329"/>
      <c r="D594" s="329"/>
    </row>
    <row r="595" s="287" customFormat="1" ht="12" spans="1:4">
      <c r="A595" s="288"/>
      <c r="B595" s="329"/>
      <c r="C595" s="329"/>
      <c r="D595" s="329"/>
    </row>
    <row r="596" s="287" customFormat="1" ht="12" spans="1:4">
      <c r="A596" s="288"/>
      <c r="B596" s="329"/>
      <c r="C596" s="329"/>
      <c r="D596" s="329"/>
    </row>
    <row r="597" s="287" customFormat="1" ht="12" spans="1:4">
      <c r="A597" s="288"/>
      <c r="B597" s="329"/>
      <c r="C597" s="329"/>
      <c r="D597" s="329"/>
    </row>
    <row r="598" s="287" customFormat="1" ht="12" spans="1:4">
      <c r="A598" s="288"/>
      <c r="B598" s="329"/>
      <c r="C598" s="329"/>
      <c r="D598" s="329"/>
    </row>
    <row r="599" s="287" customFormat="1" ht="12" spans="1:4">
      <c r="A599" s="288"/>
      <c r="B599" s="329"/>
      <c r="C599" s="329"/>
      <c r="D599" s="329"/>
    </row>
    <row r="600" s="287" customFormat="1" ht="12" spans="1:4">
      <c r="A600" s="288"/>
      <c r="B600" s="329"/>
      <c r="C600" s="329"/>
      <c r="D600" s="329"/>
    </row>
    <row r="601" s="287" customFormat="1" ht="12" spans="1:4">
      <c r="A601" s="288"/>
      <c r="B601" s="329"/>
      <c r="C601" s="329"/>
      <c r="D601" s="329"/>
    </row>
    <row r="602" s="287" customFormat="1" ht="12" spans="1:4">
      <c r="A602" s="288"/>
      <c r="B602" s="329"/>
      <c r="C602" s="329"/>
      <c r="D602" s="329"/>
    </row>
    <row r="603" s="287" customFormat="1" ht="12" spans="1:4">
      <c r="A603" s="288"/>
      <c r="B603" s="329"/>
      <c r="C603" s="329"/>
      <c r="D603" s="329"/>
    </row>
    <row r="604" s="287" customFormat="1" ht="12" spans="1:4">
      <c r="A604" s="288"/>
      <c r="B604" s="329"/>
      <c r="C604" s="329"/>
      <c r="D604" s="329"/>
    </row>
    <row r="605" s="287" customFormat="1" ht="12" spans="1:4">
      <c r="A605" s="288"/>
      <c r="B605" s="329"/>
      <c r="C605" s="329"/>
      <c r="D605" s="329"/>
    </row>
    <row r="606" s="287" customFormat="1" ht="12" spans="1:4">
      <c r="A606" s="288"/>
      <c r="B606" s="329"/>
      <c r="C606" s="329"/>
      <c r="D606" s="329"/>
    </row>
    <row r="607" s="287" customFormat="1" ht="12" spans="1:4">
      <c r="A607" s="288"/>
      <c r="B607" s="329"/>
      <c r="C607" s="329"/>
      <c r="D607" s="329"/>
    </row>
    <row r="608" s="287" customFormat="1" ht="12" spans="1:4">
      <c r="A608" s="288"/>
      <c r="B608" s="329"/>
      <c r="C608" s="329"/>
      <c r="D608" s="329"/>
    </row>
    <row r="609" s="287" customFormat="1" ht="12" spans="1:4">
      <c r="A609" s="288"/>
      <c r="B609" s="329"/>
      <c r="C609" s="329"/>
      <c r="D609" s="329"/>
    </row>
    <row r="610" s="287" customFormat="1" ht="12" spans="1:4">
      <c r="A610" s="288"/>
      <c r="B610" s="329"/>
      <c r="C610" s="329"/>
      <c r="D610" s="329"/>
    </row>
    <row r="611" s="287" customFormat="1" ht="12" spans="1:4">
      <c r="A611" s="288"/>
      <c r="B611" s="329"/>
      <c r="C611" s="329"/>
      <c r="D611" s="329"/>
    </row>
    <row r="612" s="287" customFormat="1" ht="12" spans="1:4">
      <c r="A612" s="288"/>
      <c r="B612" s="329"/>
      <c r="C612" s="329"/>
      <c r="D612" s="329"/>
    </row>
    <row r="613" s="287" customFormat="1" ht="12" spans="1:4">
      <c r="A613" s="288"/>
      <c r="B613" s="329"/>
      <c r="C613" s="329"/>
      <c r="D613" s="329"/>
    </row>
    <row r="614" s="287" customFormat="1" ht="12" spans="1:4">
      <c r="A614" s="288"/>
      <c r="B614" s="329"/>
      <c r="C614" s="329"/>
      <c r="D614" s="329"/>
    </row>
    <row r="615" s="287" customFormat="1" ht="12" spans="1:4">
      <c r="A615" s="288"/>
      <c r="B615" s="329"/>
      <c r="C615" s="329"/>
      <c r="D615" s="329"/>
    </row>
    <row r="616" s="287" customFormat="1" ht="12" spans="1:4">
      <c r="A616" s="288"/>
      <c r="B616" s="329"/>
      <c r="C616" s="329"/>
      <c r="D616" s="329"/>
    </row>
    <row r="617" s="287" customFormat="1" ht="12" spans="1:4">
      <c r="A617" s="288"/>
      <c r="B617" s="329"/>
      <c r="C617" s="329"/>
      <c r="D617" s="329"/>
    </row>
    <row r="618" s="287" customFormat="1" ht="12" spans="1:4">
      <c r="A618" s="288"/>
      <c r="B618" s="329"/>
      <c r="C618" s="329"/>
      <c r="D618" s="329"/>
    </row>
    <row r="619" s="287" customFormat="1" ht="12" spans="1:4">
      <c r="A619" s="288"/>
      <c r="B619" s="329"/>
      <c r="C619" s="329"/>
      <c r="D619" s="329"/>
    </row>
    <row r="620" s="287" customFormat="1" ht="12" spans="1:4">
      <c r="A620" s="288"/>
      <c r="B620" s="329"/>
      <c r="C620" s="329"/>
      <c r="D620" s="329"/>
    </row>
    <row r="621" s="287" customFormat="1" ht="12" spans="1:4">
      <c r="A621" s="288"/>
      <c r="B621" s="329"/>
      <c r="C621" s="329"/>
      <c r="D621" s="329"/>
    </row>
    <row r="622" s="287" customFormat="1" ht="12" spans="1:4">
      <c r="A622" s="288"/>
      <c r="B622" s="329"/>
      <c r="C622" s="329"/>
      <c r="D622" s="329"/>
    </row>
    <row r="623" s="287" customFormat="1" ht="12" spans="1:4">
      <c r="A623" s="288"/>
      <c r="B623" s="329"/>
      <c r="C623" s="329"/>
      <c r="D623" s="329"/>
    </row>
    <row r="624" s="287" customFormat="1" ht="12" spans="1:4">
      <c r="A624" s="288"/>
      <c r="B624" s="329"/>
      <c r="C624" s="329"/>
      <c r="D624" s="329"/>
    </row>
    <row r="625" s="287" customFormat="1" ht="12" spans="1:4">
      <c r="A625" s="288"/>
      <c r="B625" s="329"/>
      <c r="C625" s="329"/>
      <c r="D625" s="329"/>
    </row>
    <row r="626" s="287" customFormat="1" ht="12" spans="1:4">
      <c r="A626" s="288"/>
      <c r="B626" s="329"/>
      <c r="C626" s="329"/>
      <c r="D626" s="329"/>
    </row>
    <row r="627" s="287" customFormat="1" ht="12" spans="1:4">
      <c r="A627" s="288"/>
      <c r="B627" s="329"/>
      <c r="C627" s="329"/>
      <c r="D627" s="329"/>
    </row>
    <row r="628" s="287" customFormat="1" ht="12" spans="1:4">
      <c r="A628" s="288"/>
      <c r="B628" s="329"/>
      <c r="C628" s="329"/>
      <c r="D628" s="329"/>
    </row>
    <row r="629" s="287" customFormat="1" ht="12" spans="1:4">
      <c r="A629" s="288"/>
      <c r="B629" s="329"/>
      <c r="C629" s="329"/>
      <c r="D629" s="329"/>
    </row>
    <row r="630" s="287" customFormat="1" ht="12" spans="1:4">
      <c r="A630" s="288"/>
      <c r="B630" s="329"/>
      <c r="C630" s="329"/>
      <c r="D630" s="329"/>
    </row>
    <row r="631" s="287" customFormat="1" ht="12" spans="1:4">
      <c r="A631" s="288"/>
      <c r="B631" s="329"/>
      <c r="C631" s="329"/>
      <c r="D631" s="329"/>
    </row>
    <row r="632" s="287" customFormat="1" ht="12" spans="1:4">
      <c r="A632" s="288"/>
      <c r="B632" s="329"/>
      <c r="C632" s="329"/>
      <c r="D632" s="329"/>
    </row>
    <row r="633" s="287" customFormat="1" ht="12" spans="1:4">
      <c r="A633" s="288"/>
      <c r="B633" s="329"/>
      <c r="C633" s="329"/>
      <c r="D633" s="329"/>
    </row>
    <row r="634" s="287" customFormat="1" ht="12" spans="1:4">
      <c r="A634" s="288"/>
      <c r="B634" s="329"/>
      <c r="C634" s="329"/>
      <c r="D634" s="329"/>
    </row>
    <row r="635" s="287" customFormat="1" ht="12" spans="1:4">
      <c r="A635" s="288"/>
      <c r="B635" s="329"/>
      <c r="C635" s="329"/>
      <c r="D635" s="329"/>
    </row>
    <row r="636" s="287" customFormat="1" ht="12" spans="1:4">
      <c r="A636" s="288"/>
      <c r="B636" s="329"/>
      <c r="C636" s="329"/>
      <c r="D636" s="329"/>
    </row>
    <row r="637" s="287" customFormat="1" ht="12" spans="1:4">
      <c r="A637" s="288"/>
      <c r="B637" s="329"/>
      <c r="C637" s="329"/>
      <c r="D637" s="329"/>
    </row>
    <row r="638" s="287" customFormat="1" ht="12" spans="1:4">
      <c r="A638" s="288"/>
      <c r="B638" s="329"/>
      <c r="C638" s="329"/>
      <c r="D638" s="329"/>
    </row>
    <row r="639" s="287" customFormat="1" ht="12" spans="1:4">
      <c r="A639" s="288"/>
      <c r="B639" s="329"/>
      <c r="C639" s="329"/>
      <c r="D639" s="329"/>
    </row>
    <row r="640" s="287" customFormat="1" ht="12" spans="1:4">
      <c r="A640" s="288"/>
      <c r="B640" s="329"/>
      <c r="C640" s="329"/>
      <c r="D640" s="329"/>
    </row>
    <row r="641" s="287" customFormat="1" ht="12" spans="1:4">
      <c r="A641" s="288"/>
      <c r="B641" s="329"/>
      <c r="C641" s="329"/>
      <c r="D641" s="329"/>
    </row>
    <row r="642" s="287" customFormat="1" ht="12" spans="1:4">
      <c r="A642" s="288"/>
      <c r="B642" s="329"/>
      <c r="C642" s="329"/>
      <c r="D642" s="329"/>
    </row>
    <row r="643" s="287" customFormat="1" ht="12" spans="1:4">
      <c r="A643" s="288"/>
      <c r="B643" s="329"/>
      <c r="C643" s="329"/>
      <c r="D643" s="329"/>
    </row>
    <row r="644" s="287" customFormat="1" ht="12" spans="1:4">
      <c r="A644" s="288"/>
      <c r="B644" s="329"/>
      <c r="C644" s="329"/>
      <c r="D644" s="329"/>
    </row>
    <row r="645" s="287" customFormat="1" ht="12" spans="1:4">
      <c r="A645" s="288"/>
      <c r="B645" s="329"/>
      <c r="C645" s="329"/>
      <c r="D645" s="329"/>
    </row>
    <row r="646" s="287" customFormat="1" ht="12" spans="1:4">
      <c r="A646" s="288"/>
      <c r="B646" s="329"/>
      <c r="C646" s="329"/>
      <c r="D646" s="329"/>
    </row>
    <row r="647" s="287" customFormat="1" ht="12" spans="1:4">
      <c r="A647" s="288"/>
      <c r="B647" s="329"/>
      <c r="C647" s="329"/>
      <c r="D647" s="329"/>
    </row>
    <row r="648" s="287" customFormat="1" ht="12" spans="1:4">
      <c r="A648" s="288"/>
      <c r="B648" s="329"/>
      <c r="C648" s="329"/>
      <c r="D648" s="329"/>
    </row>
    <row r="649" s="287" customFormat="1" ht="12" spans="1:4">
      <c r="A649" s="288"/>
      <c r="B649" s="329"/>
      <c r="C649" s="329"/>
      <c r="D649" s="329"/>
    </row>
    <row r="650" s="287" customFormat="1" ht="12" spans="1:4">
      <c r="A650" s="288"/>
      <c r="B650" s="329"/>
      <c r="C650" s="329"/>
      <c r="D650" s="329"/>
    </row>
    <row r="651" s="287" customFormat="1" ht="12" spans="1:4">
      <c r="A651" s="288"/>
      <c r="B651" s="329"/>
      <c r="C651" s="329"/>
      <c r="D651" s="329"/>
    </row>
    <row r="652" s="287" customFormat="1" ht="12" spans="1:4">
      <c r="A652" s="288"/>
      <c r="B652" s="329"/>
      <c r="C652" s="329"/>
      <c r="D652" s="329"/>
    </row>
    <row r="653" s="287" customFormat="1" ht="12" spans="1:4">
      <c r="A653" s="288"/>
      <c r="B653" s="329"/>
      <c r="C653" s="329"/>
      <c r="D653" s="329"/>
    </row>
    <row r="654" s="287" customFormat="1" ht="12" spans="1:4">
      <c r="A654" s="288"/>
      <c r="B654" s="329"/>
      <c r="C654" s="329"/>
      <c r="D654" s="329"/>
    </row>
    <row r="655" s="287" customFormat="1" ht="12" spans="1:4">
      <c r="A655" s="288"/>
      <c r="B655" s="329"/>
      <c r="C655" s="329"/>
      <c r="D655" s="329"/>
    </row>
    <row r="656" s="287" customFormat="1" ht="12" spans="1:4">
      <c r="A656" s="288"/>
      <c r="B656" s="329"/>
      <c r="C656" s="329"/>
      <c r="D656" s="329"/>
    </row>
    <row r="657" s="287" customFormat="1" ht="12" spans="1:4">
      <c r="A657" s="288"/>
      <c r="B657" s="329"/>
      <c r="C657" s="329"/>
      <c r="D657" s="329"/>
    </row>
    <row r="658" s="287" customFormat="1" ht="12" spans="1:4">
      <c r="A658" s="288"/>
      <c r="B658" s="329"/>
      <c r="C658" s="329"/>
      <c r="D658" s="329"/>
    </row>
    <row r="659" s="287" customFormat="1" ht="12" spans="1:4">
      <c r="A659" s="288"/>
      <c r="B659" s="329"/>
      <c r="C659" s="329"/>
      <c r="D659" s="329"/>
    </row>
    <row r="660" s="287" customFormat="1" ht="12" spans="1:4">
      <c r="A660" s="288"/>
      <c r="B660" s="329"/>
      <c r="C660" s="329"/>
      <c r="D660" s="329"/>
    </row>
    <row r="661" s="287" customFormat="1" ht="12" spans="1:4">
      <c r="A661" s="288"/>
      <c r="B661" s="329"/>
      <c r="C661" s="329"/>
      <c r="D661" s="329"/>
    </row>
    <row r="662" s="287" customFormat="1" ht="12" spans="1:4">
      <c r="A662" s="288"/>
      <c r="B662" s="329"/>
      <c r="C662" s="329"/>
      <c r="D662" s="329"/>
    </row>
    <row r="663" s="287" customFormat="1" ht="12" spans="1:4">
      <c r="A663" s="288"/>
      <c r="B663" s="329"/>
      <c r="C663" s="329"/>
      <c r="D663" s="329"/>
    </row>
    <row r="664" s="287" customFormat="1" ht="12" spans="1:4">
      <c r="A664" s="288"/>
      <c r="B664" s="329"/>
      <c r="C664" s="329"/>
      <c r="D664" s="329"/>
    </row>
    <row r="665" s="287" customFormat="1" ht="12" spans="1:4">
      <c r="A665" s="288"/>
      <c r="B665" s="329"/>
      <c r="C665" s="329"/>
      <c r="D665" s="329"/>
    </row>
    <row r="666" s="287" customFormat="1" ht="12" spans="1:4">
      <c r="A666" s="288"/>
      <c r="B666" s="329"/>
      <c r="C666" s="329"/>
      <c r="D666" s="329"/>
    </row>
    <row r="667" s="287" customFormat="1" ht="12" spans="1:4">
      <c r="A667" s="288"/>
      <c r="B667" s="329"/>
      <c r="C667" s="329"/>
      <c r="D667" s="329"/>
    </row>
    <row r="668" s="287" customFormat="1" ht="12" spans="1:4">
      <c r="A668" s="288"/>
      <c r="B668" s="329"/>
      <c r="C668" s="329"/>
      <c r="D668" s="329"/>
    </row>
    <row r="669" s="287" customFormat="1" ht="12" spans="1:4">
      <c r="A669" s="288"/>
      <c r="B669" s="329"/>
      <c r="C669" s="329"/>
      <c r="D669" s="329"/>
    </row>
    <row r="670" s="287" customFormat="1" ht="12" spans="1:4">
      <c r="A670" s="288"/>
      <c r="B670" s="329"/>
      <c r="C670" s="329"/>
      <c r="D670" s="329"/>
    </row>
    <row r="671" s="287" customFormat="1" ht="12" spans="1:4">
      <c r="A671" s="288"/>
      <c r="B671" s="329"/>
      <c r="C671" s="329"/>
      <c r="D671" s="329"/>
    </row>
    <row r="672" s="287" customFormat="1" ht="12" spans="1:4">
      <c r="A672" s="288"/>
      <c r="B672" s="329"/>
      <c r="C672" s="329"/>
      <c r="D672" s="329"/>
    </row>
    <row r="673" s="287" customFormat="1" ht="12" spans="1:4">
      <c r="A673" s="288"/>
      <c r="B673" s="329"/>
      <c r="C673" s="329"/>
      <c r="D673" s="329"/>
    </row>
    <row r="674" s="287" customFormat="1" ht="12" spans="1:4">
      <c r="A674" s="288"/>
      <c r="B674" s="329"/>
      <c r="C674" s="329"/>
      <c r="D674" s="329"/>
    </row>
    <row r="675" s="287" customFormat="1" ht="12" spans="1:4">
      <c r="A675" s="288"/>
      <c r="B675" s="329"/>
      <c r="C675" s="329"/>
      <c r="D675" s="329"/>
    </row>
    <row r="676" s="287" customFormat="1" ht="12" spans="1:4">
      <c r="A676" s="288"/>
      <c r="B676" s="329"/>
      <c r="C676" s="329"/>
      <c r="D676" s="329"/>
    </row>
    <row r="677" s="287" customFormat="1" ht="12" spans="1:4">
      <c r="A677" s="288"/>
      <c r="B677" s="329"/>
      <c r="C677" s="329"/>
      <c r="D677" s="329"/>
    </row>
    <row r="678" s="287" customFormat="1" ht="12" spans="1:4">
      <c r="A678" s="288"/>
      <c r="B678" s="329"/>
      <c r="C678" s="329"/>
      <c r="D678" s="329"/>
    </row>
    <row r="679" s="287" customFormat="1" ht="12" spans="1:4">
      <c r="A679" s="288"/>
      <c r="B679" s="329"/>
      <c r="C679" s="329"/>
      <c r="D679" s="329"/>
    </row>
    <row r="680" s="287" customFormat="1" ht="12" spans="1:4">
      <c r="A680" s="288"/>
      <c r="B680" s="329"/>
      <c r="C680" s="329"/>
      <c r="D680" s="329"/>
    </row>
    <row r="681" s="287" customFormat="1" ht="12" spans="1:4">
      <c r="A681" s="288"/>
      <c r="B681" s="329"/>
      <c r="C681" s="329"/>
      <c r="D681" s="329"/>
    </row>
    <row r="682" s="287" customFormat="1" ht="12" spans="1:4">
      <c r="A682" s="288"/>
      <c r="B682" s="329"/>
      <c r="C682" s="329"/>
      <c r="D682" s="329"/>
    </row>
    <row r="683" s="287" customFormat="1" ht="12" spans="1:4">
      <c r="A683" s="288"/>
      <c r="B683" s="329"/>
      <c r="C683" s="329"/>
      <c r="D683" s="329"/>
    </row>
    <row r="684" s="287" customFormat="1" ht="12" spans="1:4">
      <c r="A684" s="288"/>
      <c r="B684" s="329"/>
      <c r="C684" s="329"/>
      <c r="D684" s="329"/>
    </row>
    <row r="685" s="287" customFormat="1" ht="12" spans="1:4">
      <c r="A685" s="288"/>
      <c r="B685" s="329"/>
      <c r="C685" s="329"/>
      <c r="D685" s="329"/>
    </row>
    <row r="686" s="287" customFormat="1" ht="12" spans="1:4">
      <c r="A686" s="288"/>
      <c r="B686" s="329"/>
      <c r="C686" s="329"/>
      <c r="D686" s="329"/>
    </row>
    <row r="687" s="287" customFormat="1" ht="12" spans="1:4">
      <c r="A687" s="288"/>
      <c r="B687" s="329"/>
      <c r="C687" s="329"/>
      <c r="D687" s="329"/>
    </row>
    <row r="688" s="287" customFormat="1" ht="12" spans="1:4">
      <c r="A688" s="288"/>
      <c r="B688" s="329"/>
      <c r="C688" s="329"/>
      <c r="D688" s="329"/>
    </row>
    <row r="689" s="287" customFormat="1" ht="12" spans="1:4">
      <c r="A689" s="288"/>
      <c r="B689" s="329"/>
      <c r="C689" s="329"/>
      <c r="D689" s="329"/>
    </row>
    <row r="690" s="287" customFormat="1" ht="12" spans="1:4">
      <c r="A690" s="288"/>
      <c r="B690" s="329"/>
      <c r="C690" s="329"/>
      <c r="D690" s="329"/>
    </row>
    <row r="691" s="287" customFormat="1" ht="12" spans="1:4">
      <c r="A691" s="288"/>
      <c r="B691" s="329"/>
      <c r="C691" s="329"/>
      <c r="D691" s="329"/>
    </row>
    <row r="692" s="287" customFormat="1" ht="12" spans="1:4">
      <c r="A692" s="288"/>
      <c r="B692" s="329"/>
      <c r="C692" s="329"/>
      <c r="D692" s="329"/>
    </row>
    <row r="693" s="287" customFormat="1" ht="12" spans="1:4">
      <c r="A693" s="288"/>
      <c r="B693" s="329"/>
      <c r="C693" s="329"/>
      <c r="D693" s="329"/>
    </row>
    <row r="694" s="287" customFormat="1" ht="12" spans="1:4">
      <c r="A694" s="288"/>
      <c r="B694" s="329"/>
      <c r="C694" s="329"/>
      <c r="D694" s="329"/>
    </row>
    <row r="695" s="287" customFormat="1" ht="12" spans="1:4">
      <c r="A695" s="288"/>
      <c r="B695" s="329"/>
      <c r="C695" s="329"/>
      <c r="D695" s="329"/>
    </row>
    <row r="696" s="287" customFormat="1" ht="12" spans="1:4">
      <c r="A696" s="288"/>
      <c r="B696" s="329"/>
      <c r="C696" s="329"/>
      <c r="D696" s="329"/>
    </row>
    <row r="697" s="287" customFormat="1" ht="12" spans="1:4">
      <c r="A697" s="288"/>
      <c r="B697" s="329"/>
      <c r="C697" s="329"/>
      <c r="D697" s="329"/>
    </row>
    <row r="698" s="287" customFormat="1" ht="12" spans="1:4">
      <c r="A698" s="288"/>
      <c r="B698" s="329"/>
      <c r="C698" s="329"/>
      <c r="D698" s="329"/>
    </row>
    <row r="699" s="287" customFormat="1" ht="12" spans="1:4">
      <c r="A699" s="288"/>
      <c r="B699" s="329"/>
      <c r="C699" s="329"/>
      <c r="D699" s="329"/>
    </row>
    <row r="700" s="287" customFormat="1" ht="12" spans="1:4">
      <c r="A700" s="288"/>
      <c r="B700" s="329"/>
      <c r="C700" s="329"/>
      <c r="D700" s="329"/>
    </row>
    <row r="701" s="287" customFormat="1" ht="12" spans="1:4">
      <c r="A701" s="288"/>
      <c r="B701" s="329"/>
      <c r="C701" s="329"/>
      <c r="D701" s="329"/>
    </row>
    <row r="702" s="287" customFormat="1" ht="12" spans="1:4">
      <c r="A702" s="288"/>
      <c r="B702" s="329"/>
      <c r="C702" s="329"/>
      <c r="D702" s="329"/>
    </row>
    <row r="703" s="287" customFormat="1" ht="12" spans="1:4">
      <c r="A703" s="288"/>
      <c r="B703" s="329"/>
      <c r="C703" s="329"/>
      <c r="D703" s="329"/>
    </row>
    <row r="704" s="287" customFormat="1" ht="12" spans="1:4">
      <c r="A704" s="288"/>
      <c r="B704" s="329"/>
      <c r="C704" s="329"/>
      <c r="D704" s="329"/>
    </row>
    <row r="705" s="287" customFormat="1" ht="12" spans="1:4">
      <c r="A705" s="288"/>
      <c r="B705" s="329"/>
      <c r="C705" s="329"/>
      <c r="D705" s="329"/>
    </row>
    <row r="706" s="287" customFormat="1" ht="12" spans="1:4">
      <c r="A706" s="288"/>
      <c r="B706" s="329"/>
      <c r="C706" s="329"/>
      <c r="D706" s="329"/>
    </row>
    <row r="707" s="287" customFormat="1" ht="12" spans="1:4">
      <c r="A707" s="288"/>
      <c r="B707" s="329"/>
      <c r="C707" s="329"/>
      <c r="D707" s="329"/>
    </row>
    <row r="708" s="287" customFormat="1" ht="12" spans="1:4">
      <c r="A708" s="288"/>
      <c r="B708" s="329"/>
      <c r="C708" s="329"/>
      <c r="D708" s="329"/>
    </row>
    <row r="709" s="287" customFormat="1" ht="12" spans="1:4">
      <c r="A709" s="288"/>
      <c r="B709" s="329"/>
      <c r="C709" s="329"/>
      <c r="D709" s="329"/>
    </row>
    <row r="710" s="287" customFormat="1" ht="12" spans="1:4">
      <c r="A710" s="288"/>
      <c r="B710" s="329"/>
      <c r="C710" s="329"/>
      <c r="D710" s="329"/>
    </row>
    <row r="711" s="287" customFormat="1" ht="12" spans="1:4">
      <c r="A711" s="288"/>
      <c r="B711" s="329"/>
      <c r="C711" s="329"/>
      <c r="D711" s="329"/>
    </row>
    <row r="712" s="287" customFormat="1" ht="12" spans="1:4">
      <c r="A712" s="288"/>
      <c r="B712" s="329"/>
      <c r="C712" s="329"/>
      <c r="D712" s="329"/>
    </row>
    <row r="713" s="287" customFormat="1" ht="12" spans="1:4">
      <c r="A713" s="288"/>
      <c r="B713" s="329"/>
      <c r="C713" s="329"/>
      <c r="D713" s="329"/>
    </row>
    <row r="714" s="287" customFormat="1" ht="12" spans="1:4">
      <c r="A714" s="288"/>
      <c r="B714" s="329"/>
      <c r="C714" s="329"/>
      <c r="D714" s="329"/>
    </row>
    <row r="715" s="287" customFormat="1" ht="12" spans="1:4">
      <c r="A715" s="288"/>
      <c r="B715" s="329"/>
      <c r="C715" s="329"/>
      <c r="D715" s="329"/>
    </row>
    <row r="716" s="287" customFormat="1" ht="12" spans="1:4">
      <c r="A716" s="288"/>
      <c r="B716" s="329"/>
      <c r="C716" s="329"/>
      <c r="D716" s="329"/>
    </row>
    <row r="717" s="287" customFormat="1" ht="12" spans="1:4">
      <c r="A717" s="288"/>
      <c r="B717" s="329"/>
      <c r="C717" s="329"/>
      <c r="D717" s="329"/>
    </row>
    <row r="718" s="287" customFormat="1" ht="12" spans="1:4">
      <c r="A718" s="288"/>
      <c r="B718" s="329"/>
      <c r="C718" s="329"/>
      <c r="D718" s="329"/>
    </row>
    <row r="719" s="287" customFormat="1" ht="12" spans="1:4">
      <c r="A719" s="288"/>
      <c r="B719" s="329"/>
      <c r="C719" s="329"/>
      <c r="D719" s="329"/>
    </row>
    <row r="720" s="287" customFormat="1" ht="12" spans="1:4">
      <c r="A720" s="288"/>
      <c r="B720" s="329"/>
      <c r="C720" s="329"/>
      <c r="D720" s="329"/>
    </row>
    <row r="721" s="287" customFormat="1" ht="12" spans="1:4">
      <c r="A721" s="288"/>
      <c r="B721" s="329"/>
      <c r="C721" s="329"/>
      <c r="D721" s="329"/>
    </row>
    <row r="722" s="287" customFormat="1" ht="12" spans="1:4">
      <c r="A722" s="288"/>
      <c r="B722" s="329"/>
      <c r="C722" s="329"/>
      <c r="D722" s="329"/>
    </row>
    <row r="723" s="287" customFormat="1" ht="12" spans="1:4">
      <c r="A723" s="288"/>
      <c r="B723" s="329"/>
      <c r="C723" s="329"/>
      <c r="D723" s="329"/>
    </row>
    <row r="724" s="287" customFormat="1" ht="12" spans="1:4">
      <c r="A724" s="288"/>
      <c r="B724" s="329"/>
      <c r="C724" s="329"/>
      <c r="D724" s="329"/>
    </row>
    <row r="725" s="287" customFormat="1" ht="12" spans="1:4">
      <c r="A725" s="288"/>
      <c r="B725" s="329"/>
      <c r="C725" s="329"/>
      <c r="D725" s="329"/>
    </row>
    <row r="726" s="287" customFormat="1" ht="12" spans="1:4">
      <c r="A726" s="288"/>
      <c r="B726" s="329"/>
      <c r="C726" s="329"/>
      <c r="D726" s="329"/>
    </row>
    <row r="727" s="287" customFormat="1" ht="12" spans="1:4">
      <c r="A727" s="288"/>
      <c r="B727" s="329"/>
      <c r="C727" s="329"/>
      <c r="D727" s="329"/>
    </row>
    <row r="728" s="287" customFormat="1" ht="12" spans="1:4">
      <c r="A728" s="288"/>
      <c r="B728" s="329"/>
      <c r="C728" s="329"/>
      <c r="D728" s="329"/>
    </row>
    <row r="729" s="287" customFormat="1" ht="12" spans="1:4">
      <c r="A729" s="288"/>
      <c r="B729" s="329"/>
      <c r="C729" s="329"/>
      <c r="D729" s="329"/>
    </row>
    <row r="730" s="287" customFormat="1" ht="12" spans="1:4">
      <c r="A730" s="288"/>
      <c r="B730" s="329"/>
      <c r="C730" s="329"/>
      <c r="D730" s="329"/>
    </row>
    <row r="731" s="287" customFormat="1" ht="12" spans="1:4">
      <c r="A731" s="288"/>
      <c r="B731" s="329"/>
      <c r="C731" s="329"/>
      <c r="D731" s="329"/>
    </row>
    <row r="732" s="287" customFormat="1" ht="12" spans="1:4">
      <c r="A732" s="288"/>
      <c r="B732" s="329"/>
      <c r="C732" s="329"/>
      <c r="D732" s="329"/>
    </row>
    <row r="733" s="287" customFormat="1" ht="12" spans="1:4">
      <c r="A733" s="288"/>
      <c r="B733" s="329"/>
      <c r="C733" s="329"/>
      <c r="D733" s="329"/>
    </row>
    <row r="734" s="287" customFormat="1" ht="12" spans="1:4">
      <c r="A734" s="288"/>
      <c r="B734" s="329"/>
      <c r="C734" s="329"/>
      <c r="D734" s="329"/>
    </row>
    <row r="735" s="287" customFormat="1" ht="12" spans="1:4">
      <c r="A735" s="288"/>
      <c r="B735" s="329"/>
      <c r="C735" s="329"/>
      <c r="D735" s="329"/>
    </row>
    <row r="736" s="287" customFormat="1" ht="12" spans="1:4">
      <c r="A736" s="288"/>
      <c r="B736" s="329"/>
      <c r="C736" s="329"/>
      <c r="D736" s="329"/>
    </row>
    <row r="737" s="287" customFormat="1" ht="12" spans="1:4">
      <c r="A737" s="288"/>
      <c r="B737" s="329"/>
      <c r="C737" s="329"/>
      <c r="D737" s="329"/>
    </row>
    <row r="738" s="287" customFormat="1" ht="12" spans="1:4">
      <c r="A738" s="288"/>
      <c r="B738" s="329"/>
      <c r="C738" s="329"/>
      <c r="D738" s="329"/>
    </row>
    <row r="739" s="287" customFormat="1" ht="12" spans="1:4">
      <c r="A739" s="288"/>
      <c r="B739" s="329"/>
      <c r="C739" s="329"/>
      <c r="D739" s="329"/>
    </row>
    <row r="740" s="287" customFormat="1" ht="12" spans="1:4">
      <c r="A740" s="288"/>
      <c r="B740" s="329"/>
      <c r="C740" s="329"/>
      <c r="D740" s="329"/>
    </row>
    <row r="741" s="287" customFormat="1" ht="12" spans="1:4">
      <c r="A741" s="288"/>
      <c r="B741" s="329"/>
      <c r="C741" s="329"/>
      <c r="D741" s="329"/>
    </row>
    <row r="742" s="287" customFormat="1" ht="12" spans="1:4">
      <c r="A742" s="288"/>
      <c r="B742" s="329"/>
      <c r="C742" s="329"/>
      <c r="D742" s="329"/>
    </row>
    <row r="743" s="287" customFormat="1" ht="12" spans="1:4">
      <c r="A743" s="288"/>
      <c r="B743" s="329"/>
      <c r="C743" s="329"/>
      <c r="D743" s="329"/>
    </row>
    <row r="744" s="287" customFormat="1" ht="12" spans="1:4">
      <c r="A744" s="288"/>
      <c r="B744" s="329"/>
      <c r="C744" s="329"/>
      <c r="D744" s="329"/>
    </row>
    <row r="745" s="287" customFormat="1" ht="12" spans="1:4">
      <c r="A745" s="288"/>
      <c r="B745" s="329"/>
      <c r="C745" s="329"/>
      <c r="D745" s="329"/>
    </row>
    <row r="746" s="287" customFormat="1" ht="12" spans="1:4">
      <c r="A746" s="288"/>
      <c r="B746" s="329"/>
      <c r="C746" s="329"/>
      <c r="D746" s="329"/>
    </row>
    <row r="747" s="287" customFormat="1" ht="12" spans="1:4">
      <c r="A747" s="288"/>
      <c r="B747" s="329"/>
      <c r="C747" s="329"/>
      <c r="D747" s="329"/>
    </row>
    <row r="748" s="287" customFormat="1" ht="12" spans="1:4">
      <c r="A748" s="288"/>
      <c r="B748" s="329"/>
      <c r="C748" s="329"/>
      <c r="D748" s="329"/>
    </row>
    <row r="749" s="287" customFormat="1" ht="12" spans="1:4">
      <c r="A749" s="288"/>
      <c r="B749" s="329"/>
      <c r="C749" s="329"/>
      <c r="D749" s="329"/>
    </row>
    <row r="750" s="287" customFormat="1" ht="12" spans="1:4">
      <c r="A750" s="288"/>
      <c r="B750" s="329"/>
      <c r="C750" s="329"/>
      <c r="D750" s="329"/>
    </row>
    <row r="751" s="287" customFormat="1" ht="12" spans="1:4">
      <c r="A751" s="288"/>
      <c r="B751" s="329"/>
      <c r="C751" s="329"/>
      <c r="D751" s="329"/>
    </row>
    <row r="752" s="287" customFormat="1" ht="12" spans="1:4">
      <c r="A752" s="288"/>
      <c r="B752" s="329"/>
      <c r="C752" s="329"/>
      <c r="D752" s="329"/>
    </row>
    <row r="753" s="287" customFormat="1" ht="12" spans="1:4">
      <c r="A753" s="288"/>
      <c r="B753" s="329"/>
      <c r="C753" s="329"/>
      <c r="D753" s="329"/>
    </row>
    <row r="754" s="287" customFormat="1" ht="12" spans="1:4">
      <c r="A754" s="288"/>
      <c r="B754" s="329"/>
      <c r="C754" s="329"/>
      <c r="D754" s="329"/>
    </row>
    <row r="755" s="287" customFormat="1" ht="12" spans="1:4">
      <c r="A755" s="288"/>
      <c r="B755" s="329"/>
      <c r="C755" s="329"/>
      <c r="D755" s="329"/>
    </row>
    <row r="756" s="287" customFormat="1" ht="12" spans="1:4">
      <c r="A756" s="288"/>
      <c r="B756" s="329"/>
      <c r="C756" s="329"/>
      <c r="D756" s="329"/>
    </row>
    <row r="757" s="287" customFormat="1" ht="12" spans="1:4">
      <c r="A757" s="288"/>
      <c r="B757" s="329"/>
      <c r="C757" s="329"/>
      <c r="D757" s="329"/>
    </row>
    <row r="758" s="287" customFormat="1" ht="12" spans="1:4">
      <c r="A758" s="288"/>
      <c r="B758" s="329"/>
      <c r="C758" s="329"/>
      <c r="D758" s="329"/>
    </row>
    <row r="759" s="287" customFormat="1" ht="12" spans="1:4">
      <c r="A759" s="288"/>
      <c r="B759" s="329"/>
      <c r="C759" s="329"/>
      <c r="D759" s="329"/>
    </row>
    <row r="760" s="287" customFormat="1" ht="12" spans="1:4">
      <c r="A760" s="288"/>
      <c r="B760" s="329"/>
      <c r="C760" s="329"/>
      <c r="D760" s="329"/>
    </row>
    <row r="761" s="287" customFormat="1" ht="12" spans="1:4">
      <c r="A761" s="288"/>
      <c r="B761" s="329"/>
      <c r="C761" s="329"/>
      <c r="D761" s="329"/>
    </row>
    <row r="762" s="287" customFormat="1" ht="12" spans="1:4">
      <c r="A762" s="288"/>
      <c r="B762" s="329"/>
      <c r="C762" s="329"/>
      <c r="D762" s="329"/>
    </row>
    <row r="763" s="287" customFormat="1" ht="12" spans="1:4">
      <c r="A763" s="288"/>
      <c r="B763" s="329"/>
      <c r="C763" s="329"/>
      <c r="D763" s="329"/>
    </row>
    <row r="764" s="287" customFormat="1" ht="12" spans="1:4">
      <c r="A764" s="288"/>
      <c r="B764" s="329"/>
      <c r="C764" s="329"/>
      <c r="D764" s="329"/>
    </row>
    <row r="765" s="287" customFormat="1" ht="12" spans="1:4">
      <c r="A765" s="288"/>
      <c r="B765" s="329"/>
      <c r="C765" s="329"/>
      <c r="D765" s="329"/>
    </row>
    <row r="766" s="287" customFormat="1" ht="12" spans="1:4">
      <c r="A766" s="288"/>
      <c r="B766" s="329"/>
      <c r="C766" s="329"/>
      <c r="D766" s="329"/>
    </row>
    <row r="767" s="287" customFormat="1" ht="12" spans="1:4">
      <c r="A767" s="288"/>
      <c r="B767" s="329"/>
      <c r="C767" s="329"/>
      <c r="D767" s="329"/>
    </row>
    <row r="768" s="287" customFormat="1" ht="12" spans="1:4">
      <c r="A768" s="288"/>
      <c r="B768" s="329"/>
      <c r="C768" s="329"/>
      <c r="D768" s="329"/>
    </row>
    <row r="769" s="287" customFormat="1" ht="12" spans="1:4">
      <c r="A769" s="288"/>
      <c r="B769" s="329"/>
      <c r="C769" s="329"/>
      <c r="D769" s="329"/>
    </row>
    <row r="770" s="287" customFormat="1" ht="12" spans="1:4">
      <c r="A770" s="288"/>
      <c r="B770" s="329"/>
      <c r="C770" s="329"/>
      <c r="D770" s="329"/>
    </row>
    <row r="771" s="287" customFormat="1" ht="12" spans="1:4">
      <c r="A771" s="288"/>
      <c r="B771" s="329"/>
      <c r="C771" s="329"/>
      <c r="D771" s="329"/>
    </row>
    <row r="772" s="287" customFormat="1" ht="12" spans="1:4">
      <c r="A772" s="288"/>
      <c r="B772" s="329"/>
      <c r="C772" s="329"/>
      <c r="D772" s="329"/>
    </row>
    <row r="773" s="287" customFormat="1" ht="12" spans="1:4">
      <c r="A773" s="288"/>
      <c r="B773" s="329"/>
      <c r="C773" s="329"/>
      <c r="D773" s="329"/>
    </row>
    <row r="774" s="287" customFormat="1" ht="12" spans="1:4">
      <c r="A774" s="288"/>
      <c r="B774" s="329"/>
      <c r="C774" s="329"/>
      <c r="D774" s="329"/>
    </row>
    <row r="775" s="287" customFormat="1" ht="12" spans="1:4">
      <c r="A775" s="288"/>
      <c r="B775" s="329"/>
      <c r="C775" s="329"/>
      <c r="D775" s="329"/>
    </row>
    <row r="776" s="287" customFormat="1" ht="12" spans="1:4">
      <c r="A776" s="288"/>
      <c r="B776" s="329"/>
      <c r="C776" s="329"/>
      <c r="D776" s="329"/>
    </row>
    <row r="777" s="287" customFormat="1" ht="12" spans="1:4">
      <c r="A777" s="288"/>
      <c r="B777" s="329"/>
      <c r="C777" s="329"/>
      <c r="D777" s="329"/>
    </row>
    <row r="778" s="287" customFormat="1" ht="12" spans="1:4">
      <c r="A778" s="288"/>
      <c r="B778" s="329"/>
      <c r="C778" s="329"/>
      <c r="D778" s="329"/>
    </row>
    <row r="779" s="287" customFormat="1" ht="12" spans="1:4">
      <c r="A779" s="288"/>
      <c r="B779" s="329"/>
      <c r="C779" s="329"/>
      <c r="D779" s="329"/>
    </row>
    <row r="780" s="287" customFormat="1" ht="12" spans="1:4">
      <c r="A780" s="288"/>
      <c r="B780" s="329"/>
      <c r="C780" s="329"/>
      <c r="D780" s="329"/>
    </row>
    <row r="781" s="287" customFormat="1" ht="12" spans="1:4">
      <c r="A781" s="288"/>
      <c r="B781" s="329"/>
      <c r="C781" s="329"/>
      <c r="D781" s="329"/>
    </row>
    <row r="782" s="287" customFormat="1" ht="12" spans="1:4">
      <c r="A782" s="288"/>
      <c r="B782" s="329"/>
      <c r="C782" s="329"/>
      <c r="D782" s="329"/>
    </row>
    <row r="783" s="287" customFormat="1" ht="12" spans="1:4">
      <c r="A783" s="288"/>
      <c r="B783" s="329"/>
      <c r="C783" s="329"/>
      <c r="D783" s="329"/>
    </row>
    <row r="784" s="287" customFormat="1" ht="12" spans="1:4">
      <c r="A784" s="288"/>
      <c r="B784" s="329"/>
      <c r="C784" s="329"/>
      <c r="D784" s="329"/>
    </row>
    <row r="785" s="287" customFormat="1" ht="12" spans="1:4">
      <c r="A785" s="288"/>
      <c r="B785" s="329"/>
      <c r="C785" s="329"/>
      <c r="D785" s="329"/>
    </row>
    <row r="786" s="287" customFormat="1" ht="12" spans="1:4">
      <c r="A786" s="288"/>
      <c r="B786" s="329"/>
      <c r="C786" s="329"/>
      <c r="D786" s="329"/>
    </row>
    <row r="787" s="287" customFormat="1" ht="12" spans="1:4">
      <c r="A787" s="288"/>
      <c r="B787" s="329"/>
      <c r="C787" s="329"/>
      <c r="D787" s="329"/>
    </row>
    <row r="788" s="287" customFormat="1" ht="12" spans="1:4">
      <c r="A788" s="288"/>
      <c r="B788" s="329"/>
      <c r="C788" s="329"/>
      <c r="D788" s="329"/>
    </row>
    <row r="789" s="287" customFormat="1" ht="12" spans="1:4">
      <c r="A789" s="288"/>
      <c r="B789" s="329"/>
      <c r="C789" s="329"/>
      <c r="D789" s="329"/>
    </row>
    <row r="790" s="287" customFormat="1" ht="12" spans="1:4">
      <c r="A790" s="288"/>
      <c r="B790" s="329"/>
      <c r="C790" s="329"/>
      <c r="D790" s="329"/>
    </row>
    <row r="791" s="287" customFormat="1" ht="12" spans="1:4">
      <c r="A791" s="288"/>
      <c r="B791" s="329"/>
      <c r="C791" s="329"/>
      <c r="D791" s="329"/>
    </row>
    <row r="792" s="287" customFormat="1" ht="12" spans="1:4">
      <c r="A792" s="288"/>
      <c r="B792" s="329"/>
      <c r="C792" s="329"/>
      <c r="D792" s="329"/>
    </row>
    <row r="793" s="287" customFormat="1" ht="12" spans="1:4">
      <c r="A793" s="288"/>
      <c r="B793" s="329"/>
      <c r="C793" s="329"/>
      <c r="D793" s="329"/>
    </row>
    <row r="794" s="287" customFormat="1" ht="12" spans="1:4">
      <c r="A794" s="288"/>
      <c r="B794" s="329"/>
      <c r="C794" s="329"/>
      <c r="D794" s="329"/>
    </row>
    <row r="795" s="287" customFormat="1" ht="12" spans="1:4">
      <c r="A795" s="288"/>
      <c r="B795" s="329"/>
      <c r="C795" s="329"/>
      <c r="D795" s="329"/>
    </row>
    <row r="796" s="287" customFormat="1" ht="12" spans="1:4">
      <c r="A796" s="288"/>
      <c r="B796" s="329"/>
      <c r="C796" s="329"/>
      <c r="D796" s="329"/>
    </row>
    <row r="797" s="287" customFormat="1" ht="12" spans="1:4">
      <c r="A797" s="288"/>
      <c r="B797" s="329"/>
      <c r="C797" s="329"/>
      <c r="D797" s="329"/>
    </row>
    <row r="798" s="287" customFormat="1" ht="12" spans="1:4">
      <c r="A798" s="288"/>
      <c r="B798" s="329"/>
      <c r="C798" s="329"/>
      <c r="D798" s="329"/>
    </row>
    <row r="799" s="287" customFormat="1" ht="12" spans="1:4">
      <c r="A799" s="288"/>
      <c r="B799" s="329"/>
      <c r="C799" s="329"/>
      <c r="D799" s="329"/>
    </row>
    <row r="800" s="287" customFormat="1" ht="12" spans="1:4">
      <c r="A800" s="288"/>
      <c r="B800" s="329"/>
      <c r="C800" s="329"/>
      <c r="D800" s="329"/>
    </row>
    <row r="801" s="287" customFormat="1" ht="12" spans="1:4">
      <c r="A801" s="288"/>
      <c r="B801" s="329"/>
      <c r="C801" s="329"/>
      <c r="D801" s="329"/>
    </row>
    <row r="802" s="287" customFormat="1" ht="12" spans="1:4">
      <c r="A802" s="288"/>
      <c r="B802" s="329"/>
      <c r="C802" s="329"/>
      <c r="D802" s="329"/>
    </row>
    <row r="803" s="287" customFormat="1" ht="12" spans="1:4">
      <c r="A803" s="288"/>
      <c r="B803" s="329"/>
      <c r="C803" s="329"/>
      <c r="D803" s="329"/>
    </row>
    <row r="804" s="287" customFormat="1" ht="12" spans="1:4">
      <c r="A804" s="288"/>
      <c r="B804" s="329"/>
      <c r="C804" s="329"/>
      <c r="D804" s="329"/>
    </row>
    <row r="805" s="287" customFormat="1" ht="12" spans="1:4">
      <c r="A805" s="288"/>
      <c r="B805" s="329"/>
      <c r="C805" s="329"/>
      <c r="D805" s="329"/>
    </row>
    <row r="806" s="287" customFormat="1" ht="12" spans="1:4">
      <c r="A806" s="288"/>
      <c r="B806" s="329"/>
      <c r="C806" s="329"/>
      <c r="D806" s="329"/>
    </row>
    <row r="807" s="287" customFormat="1" ht="12" spans="1:4">
      <c r="A807" s="288"/>
      <c r="B807" s="329"/>
      <c r="C807" s="329"/>
      <c r="D807" s="329"/>
    </row>
    <row r="808" s="287" customFormat="1" ht="12" spans="1:4">
      <c r="A808" s="288"/>
      <c r="B808" s="329"/>
      <c r="C808" s="329"/>
      <c r="D808" s="329"/>
    </row>
    <row r="809" s="287" customFormat="1" ht="12" spans="1:4">
      <c r="A809" s="288"/>
      <c r="B809" s="329"/>
      <c r="C809" s="329"/>
      <c r="D809" s="329"/>
    </row>
    <row r="810" s="287" customFormat="1" ht="12" spans="1:4">
      <c r="A810" s="288"/>
      <c r="B810" s="329"/>
      <c r="C810" s="329"/>
      <c r="D810" s="329"/>
    </row>
    <row r="811" s="287" customFormat="1" ht="12" spans="1:4">
      <c r="A811" s="288"/>
      <c r="B811" s="329"/>
      <c r="C811" s="329"/>
      <c r="D811" s="329"/>
    </row>
    <row r="812" s="287" customFormat="1" ht="12" spans="1:4">
      <c r="A812" s="288"/>
      <c r="B812" s="329"/>
      <c r="C812" s="329"/>
      <c r="D812" s="329"/>
    </row>
    <row r="813" s="287" customFormat="1" ht="12" spans="1:4">
      <c r="A813" s="288"/>
      <c r="B813" s="329"/>
      <c r="C813" s="329"/>
      <c r="D813" s="329"/>
    </row>
    <row r="814" s="287" customFormat="1" ht="12" spans="1:4">
      <c r="A814" s="288"/>
      <c r="B814" s="329"/>
      <c r="C814" s="329"/>
      <c r="D814" s="329"/>
    </row>
    <row r="815" s="287" customFormat="1" ht="12" spans="1:4">
      <c r="A815" s="288"/>
      <c r="B815" s="329"/>
      <c r="C815" s="329"/>
      <c r="D815" s="329"/>
    </row>
    <row r="816" s="287" customFormat="1" ht="12" spans="1:4">
      <c r="A816" s="288"/>
      <c r="B816" s="329"/>
      <c r="C816" s="329"/>
      <c r="D816" s="329"/>
    </row>
    <row r="817" s="287" customFormat="1" ht="12" spans="1:4">
      <c r="A817" s="288"/>
      <c r="B817" s="329"/>
      <c r="C817" s="329"/>
      <c r="D817" s="329"/>
    </row>
    <row r="818" s="287" customFormat="1" ht="12" spans="1:4">
      <c r="A818" s="288"/>
      <c r="B818" s="329"/>
      <c r="C818" s="329"/>
      <c r="D818" s="329"/>
    </row>
    <row r="819" s="287" customFormat="1" ht="12" spans="1:4">
      <c r="A819" s="288"/>
      <c r="B819" s="329"/>
      <c r="C819" s="329"/>
      <c r="D819" s="329"/>
    </row>
    <row r="820" s="287" customFormat="1" ht="12" spans="1:4">
      <c r="A820" s="288"/>
      <c r="B820" s="329"/>
      <c r="C820" s="329"/>
      <c r="D820" s="329"/>
    </row>
    <row r="821" s="287" customFormat="1" ht="12" spans="1:4">
      <c r="A821" s="288"/>
      <c r="B821" s="329"/>
      <c r="C821" s="329"/>
      <c r="D821" s="329"/>
    </row>
    <row r="822" s="287" customFormat="1" ht="12" spans="1:4">
      <c r="A822" s="288"/>
      <c r="B822" s="329"/>
      <c r="C822" s="329"/>
      <c r="D822" s="329"/>
    </row>
    <row r="823" s="287" customFormat="1" ht="12" spans="1:4">
      <c r="A823" s="288"/>
      <c r="B823" s="329"/>
      <c r="C823" s="329"/>
      <c r="D823" s="329"/>
    </row>
    <row r="824" s="287" customFormat="1" ht="12" spans="1:4">
      <c r="A824" s="288"/>
      <c r="B824" s="329"/>
      <c r="C824" s="329"/>
      <c r="D824" s="329"/>
    </row>
    <row r="825" s="287" customFormat="1" ht="12" spans="1:4">
      <c r="A825" s="288"/>
      <c r="B825" s="329"/>
      <c r="C825" s="329"/>
      <c r="D825" s="329"/>
    </row>
    <row r="826" s="287" customFormat="1" ht="12" spans="1:4">
      <c r="A826" s="288"/>
      <c r="B826" s="329"/>
      <c r="C826" s="329"/>
      <c r="D826" s="329"/>
    </row>
    <row r="827" s="287" customFormat="1" ht="12" spans="1:4">
      <c r="A827" s="288"/>
      <c r="B827" s="329"/>
      <c r="C827" s="329"/>
      <c r="D827" s="329"/>
    </row>
    <row r="828" s="287" customFormat="1" ht="12" spans="1:4">
      <c r="A828" s="288"/>
      <c r="B828" s="329"/>
      <c r="C828" s="329"/>
      <c r="D828" s="329"/>
    </row>
    <row r="829" s="287" customFormat="1" ht="12" spans="1:4">
      <c r="A829" s="288"/>
      <c r="B829" s="329"/>
      <c r="C829" s="329"/>
      <c r="D829" s="329"/>
    </row>
    <row r="830" s="287" customFormat="1" ht="12" spans="1:4">
      <c r="A830" s="288"/>
      <c r="B830" s="329"/>
      <c r="C830" s="329"/>
      <c r="D830" s="329"/>
    </row>
    <row r="831" s="287" customFormat="1" ht="12" spans="1:4">
      <c r="A831" s="288"/>
      <c r="B831" s="329"/>
      <c r="C831" s="329"/>
      <c r="D831" s="329"/>
    </row>
    <row r="832" s="287" customFormat="1" ht="12" spans="1:4">
      <c r="A832" s="288"/>
      <c r="B832" s="329"/>
      <c r="C832" s="329"/>
      <c r="D832" s="329"/>
    </row>
    <row r="833" s="287" customFormat="1" ht="12" spans="1:4">
      <c r="A833" s="288"/>
      <c r="B833" s="329"/>
      <c r="C833" s="329"/>
      <c r="D833" s="329"/>
    </row>
    <row r="834" s="287" customFormat="1" ht="12" spans="1:4">
      <c r="A834" s="288"/>
      <c r="B834" s="329"/>
      <c r="C834" s="329"/>
      <c r="D834" s="329"/>
    </row>
    <row r="835" s="287" customFormat="1" ht="12" spans="1:4">
      <c r="A835" s="288"/>
      <c r="B835" s="329"/>
      <c r="C835" s="329"/>
      <c r="D835" s="329"/>
    </row>
    <row r="836" s="287" customFormat="1" ht="12" spans="1:4">
      <c r="A836" s="288"/>
      <c r="B836" s="329"/>
      <c r="C836" s="329"/>
      <c r="D836" s="329"/>
    </row>
    <row r="837" s="287" customFormat="1" ht="12" spans="1:4">
      <c r="A837" s="288"/>
      <c r="B837" s="329"/>
      <c r="C837" s="329"/>
      <c r="D837" s="329"/>
    </row>
    <row r="838" s="287" customFormat="1" ht="12" spans="1:4">
      <c r="A838" s="288"/>
      <c r="B838" s="329"/>
      <c r="C838" s="329"/>
      <c r="D838" s="329"/>
    </row>
    <row r="839" s="287" customFormat="1" ht="12" spans="1:4">
      <c r="A839" s="288"/>
      <c r="B839" s="329"/>
      <c r="C839" s="329"/>
      <c r="D839" s="329"/>
    </row>
    <row r="840" s="287" customFormat="1" ht="12" spans="1:4">
      <c r="A840" s="288"/>
      <c r="B840" s="329"/>
      <c r="C840" s="329"/>
      <c r="D840" s="329"/>
    </row>
    <row r="841" s="287" customFormat="1" ht="12" spans="1:4">
      <c r="A841" s="288"/>
      <c r="B841" s="329"/>
      <c r="C841" s="329"/>
      <c r="D841" s="329"/>
    </row>
    <row r="842" s="287" customFormat="1" ht="12" spans="1:4">
      <c r="A842" s="288"/>
      <c r="B842" s="329"/>
      <c r="C842" s="329"/>
      <c r="D842" s="329"/>
    </row>
    <row r="843" s="287" customFormat="1" ht="12" spans="1:4">
      <c r="A843" s="288"/>
      <c r="B843" s="329"/>
      <c r="C843" s="329"/>
      <c r="D843" s="329"/>
    </row>
    <row r="844" s="287" customFormat="1" ht="12" spans="1:4">
      <c r="A844" s="288"/>
      <c r="B844" s="329"/>
      <c r="C844" s="329"/>
      <c r="D844" s="329"/>
    </row>
    <row r="845" s="287" customFormat="1" ht="12" spans="1:4">
      <c r="A845" s="288"/>
      <c r="B845" s="329"/>
      <c r="C845" s="329"/>
      <c r="D845" s="329"/>
    </row>
    <row r="846" s="287" customFormat="1" ht="12" spans="1:4">
      <c r="A846" s="288"/>
      <c r="B846" s="329"/>
      <c r="C846" s="329"/>
      <c r="D846" s="329"/>
    </row>
    <row r="847" s="287" customFormat="1" ht="12" spans="1:4">
      <c r="A847" s="288"/>
      <c r="B847" s="329"/>
      <c r="C847" s="329"/>
      <c r="D847" s="329"/>
    </row>
    <row r="848" s="287" customFormat="1" ht="12" spans="1:4">
      <c r="A848" s="288"/>
      <c r="B848" s="329"/>
      <c r="C848" s="329"/>
      <c r="D848" s="329"/>
    </row>
    <row r="849" s="287" customFormat="1" ht="12" spans="1:4">
      <c r="A849" s="288"/>
      <c r="B849" s="329"/>
      <c r="C849" s="329"/>
      <c r="D849" s="329"/>
    </row>
    <row r="850" s="287" customFormat="1" ht="12" spans="1:4">
      <c r="A850" s="288"/>
      <c r="B850" s="329"/>
      <c r="C850" s="329"/>
      <c r="D850" s="329"/>
    </row>
    <row r="851" s="287" customFormat="1" ht="12" spans="1:4">
      <c r="A851" s="288"/>
      <c r="B851" s="329"/>
      <c r="C851" s="329"/>
      <c r="D851" s="329"/>
    </row>
    <row r="852" s="287" customFormat="1" ht="12" spans="1:4">
      <c r="A852" s="288"/>
      <c r="B852" s="329"/>
      <c r="C852" s="329"/>
      <c r="D852" s="329"/>
    </row>
    <row r="853" s="287" customFormat="1" ht="12" spans="1:4">
      <c r="A853" s="288"/>
      <c r="B853" s="329"/>
      <c r="C853" s="329"/>
      <c r="D853" s="329"/>
    </row>
    <row r="854" s="287" customFormat="1" ht="12" spans="1:4">
      <c r="A854" s="288"/>
      <c r="B854" s="329"/>
      <c r="C854" s="329"/>
      <c r="D854" s="329"/>
    </row>
    <row r="855" s="287" customFormat="1" ht="12" spans="1:4">
      <c r="A855" s="288"/>
      <c r="B855" s="329"/>
      <c r="C855" s="329"/>
      <c r="D855" s="329"/>
    </row>
    <row r="856" s="287" customFormat="1" ht="12" spans="1:4">
      <c r="A856" s="288"/>
      <c r="B856" s="329"/>
      <c r="C856" s="329"/>
      <c r="D856" s="329"/>
    </row>
    <row r="857" s="287" customFormat="1" ht="12" spans="1:4">
      <c r="A857" s="288"/>
      <c r="B857" s="329"/>
      <c r="C857" s="329"/>
      <c r="D857" s="329"/>
    </row>
    <row r="858" s="287" customFormat="1" ht="12" spans="1:4">
      <c r="A858" s="288"/>
      <c r="B858" s="329"/>
      <c r="C858" s="329"/>
      <c r="D858" s="329"/>
    </row>
    <row r="859" s="287" customFormat="1" ht="12" spans="1:4">
      <c r="A859" s="288"/>
      <c r="B859" s="329"/>
      <c r="C859" s="329"/>
      <c r="D859" s="329"/>
    </row>
    <row r="860" s="287" customFormat="1" ht="12" spans="1:4">
      <c r="A860" s="288"/>
      <c r="B860" s="329"/>
      <c r="C860" s="329"/>
      <c r="D860" s="329"/>
    </row>
    <row r="861" s="287" customFormat="1" ht="12" spans="1:4">
      <c r="A861" s="288"/>
      <c r="B861" s="329"/>
      <c r="C861" s="329"/>
      <c r="D861" s="329"/>
    </row>
    <row r="862" s="287" customFormat="1" ht="12" spans="1:4">
      <c r="A862" s="288"/>
      <c r="B862" s="329"/>
      <c r="C862" s="329"/>
      <c r="D862" s="329"/>
    </row>
    <row r="863" s="287" customFormat="1" ht="12" spans="1:4">
      <c r="A863" s="288"/>
      <c r="B863" s="329"/>
      <c r="C863" s="329"/>
      <c r="D863" s="329"/>
    </row>
    <row r="864" s="287" customFormat="1" ht="12" spans="1:4">
      <c r="A864" s="288"/>
      <c r="B864" s="329"/>
      <c r="C864" s="329"/>
      <c r="D864" s="329"/>
    </row>
    <row r="865" s="287" customFormat="1" ht="12" spans="1:4">
      <c r="A865" s="288"/>
      <c r="B865" s="329"/>
      <c r="C865" s="329"/>
      <c r="D865" s="329"/>
    </row>
    <row r="866" s="287" customFormat="1" ht="12" spans="1:4">
      <c r="A866" s="288"/>
      <c r="B866" s="329"/>
      <c r="C866" s="329"/>
      <c r="D866" s="329"/>
    </row>
    <row r="867" s="287" customFormat="1" ht="12" spans="1:4">
      <c r="A867" s="288"/>
      <c r="B867" s="329"/>
      <c r="C867" s="329"/>
      <c r="D867" s="329"/>
    </row>
    <row r="868" s="287" customFormat="1" ht="12" spans="1:4">
      <c r="A868" s="288"/>
      <c r="B868" s="329"/>
      <c r="C868" s="329"/>
      <c r="D868" s="329"/>
    </row>
    <row r="869" s="287" customFormat="1" ht="12" spans="1:4">
      <c r="A869" s="288"/>
      <c r="B869" s="329"/>
      <c r="C869" s="329"/>
      <c r="D869" s="329"/>
    </row>
    <row r="870" s="287" customFormat="1" ht="12" spans="1:4">
      <c r="A870" s="288"/>
      <c r="B870" s="329"/>
      <c r="C870" s="329"/>
      <c r="D870" s="329"/>
    </row>
    <row r="871" s="287" customFormat="1" ht="12" spans="1:4">
      <c r="A871" s="288"/>
      <c r="B871" s="329"/>
      <c r="C871" s="329"/>
      <c r="D871" s="329"/>
    </row>
    <row r="872" s="287" customFormat="1" ht="12" spans="1:4">
      <c r="A872" s="288"/>
      <c r="B872" s="329"/>
      <c r="C872" s="329"/>
      <c r="D872" s="329"/>
    </row>
    <row r="873" s="287" customFormat="1" ht="12" spans="1:4">
      <c r="A873" s="288"/>
      <c r="B873" s="329"/>
      <c r="C873" s="329"/>
      <c r="D873" s="329"/>
    </row>
    <row r="874" s="287" customFormat="1" ht="12" spans="1:4">
      <c r="A874" s="288"/>
      <c r="B874" s="329"/>
      <c r="C874" s="329"/>
      <c r="D874" s="329"/>
    </row>
    <row r="875" s="287" customFormat="1" ht="12" spans="1:4">
      <c r="A875" s="288"/>
      <c r="B875" s="329"/>
      <c r="C875" s="329"/>
      <c r="D875" s="329"/>
    </row>
    <row r="876" s="287" customFormat="1" ht="12" spans="1:4">
      <c r="A876" s="288"/>
      <c r="B876" s="329"/>
      <c r="C876" s="329"/>
      <c r="D876" s="329"/>
    </row>
    <row r="877" s="287" customFormat="1" ht="12" spans="1:4">
      <c r="A877" s="288"/>
      <c r="B877" s="329"/>
      <c r="C877" s="329"/>
      <c r="D877" s="329"/>
    </row>
    <row r="878" s="287" customFormat="1" ht="12" spans="1:4">
      <c r="A878" s="288"/>
      <c r="B878" s="329"/>
      <c r="C878" s="329"/>
      <c r="D878" s="329"/>
    </row>
    <row r="879" s="287" customFormat="1" ht="12" spans="1:4">
      <c r="A879" s="288"/>
      <c r="B879" s="329"/>
      <c r="C879" s="329"/>
      <c r="D879" s="329"/>
    </row>
    <row r="880" s="287" customFormat="1" ht="12" spans="1:4">
      <c r="A880" s="288"/>
      <c r="B880" s="329"/>
      <c r="C880" s="329"/>
      <c r="D880" s="329"/>
    </row>
    <row r="881" s="287" customFormat="1" ht="12" spans="1:4">
      <c r="A881" s="288"/>
      <c r="B881" s="329"/>
      <c r="C881" s="329"/>
      <c r="D881" s="329"/>
    </row>
    <row r="882" s="287" customFormat="1" ht="12" spans="1:4">
      <c r="A882" s="288"/>
      <c r="B882" s="329"/>
      <c r="C882" s="329"/>
      <c r="D882" s="329"/>
    </row>
    <row r="883" s="287" customFormat="1" ht="12" spans="1:4">
      <c r="A883" s="288"/>
      <c r="B883" s="329"/>
      <c r="C883" s="329"/>
      <c r="D883" s="329"/>
    </row>
    <row r="884" s="287" customFormat="1" ht="12" spans="1:4">
      <c r="A884" s="288"/>
      <c r="B884" s="329"/>
      <c r="C884" s="329"/>
      <c r="D884" s="329"/>
    </row>
    <row r="885" s="287" customFormat="1" ht="12" spans="1:4">
      <c r="A885" s="288"/>
      <c r="B885" s="329"/>
      <c r="C885" s="329"/>
      <c r="D885" s="329"/>
    </row>
    <row r="886" s="287" customFormat="1" ht="12" spans="1:4">
      <c r="A886" s="288"/>
      <c r="B886" s="329"/>
      <c r="C886" s="329"/>
      <c r="D886" s="329"/>
    </row>
    <row r="887" s="287" customFormat="1" ht="12" spans="1:4">
      <c r="A887" s="288"/>
      <c r="B887" s="329"/>
      <c r="C887" s="329"/>
      <c r="D887" s="329"/>
    </row>
    <row r="888" s="287" customFormat="1" ht="12" spans="1:4">
      <c r="A888" s="288"/>
      <c r="B888" s="329"/>
      <c r="C888" s="329"/>
      <c r="D888" s="329"/>
    </row>
    <row r="889" s="287" customFormat="1" ht="12" spans="1:4">
      <c r="A889" s="288"/>
      <c r="B889" s="329"/>
      <c r="C889" s="329"/>
      <c r="D889" s="329"/>
    </row>
    <row r="890" s="287" customFormat="1" ht="12" spans="1:4">
      <c r="A890" s="288"/>
      <c r="B890" s="329"/>
      <c r="C890" s="329"/>
      <c r="D890" s="329"/>
    </row>
    <row r="891" s="287" customFormat="1" ht="12" spans="1:4">
      <c r="A891" s="288"/>
      <c r="B891" s="329"/>
      <c r="C891" s="329"/>
      <c r="D891" s="329"/>
    </row>
    <row r="892" s="287" customFormat="1" ht="12" spans="1:4">
      <c r="A892" s="288"/>
      <c r="B892" s="329"/>
      <c r="C892" s="329"/>
      <c r="D892" s="329"/>
    </row>
    <row r="893" s="287" customFormat="1" ht="12" spans="1:4">
      <c r="A893" s="288"/>
      <c r="B893" s="329"/>
      <c r="C893" s="329"/>
      <c r="D893" s="329"/>
    </row>
    <row r="894" s="287" customFormat="1" ht="12" spans="1:4">
      <c r="A894" s="288"/>
      <c r="B894" s="329"/>
      <c r="C894" s="329"/>
      <c r="D894" s="329"/>
    </row>
    <row r="895" s="287" customFormat="1" ht="12" spans="1:4">
      <c r="A895" s="288"/>
      <c r="B895" s="329"/>
      <c r="C895" s="329"/>
      <c r="D895" s="329"/>
    </row>
    <row r="896" s="287" customFormat="1" ht="12" spans="1:4">
      <c r="A896" s="288"/>
      <c r="B896" s="329"/>
      <c r="C896" s="329"/>
      <c r="D896" s="329"/>
    </row>
    <row r="897" s="287" customFormat="1" ht="12" spans="1:4">
      <c r="A897" s="288"/>
      <c r="B897" s="329"/>
      <c r="C897" s="329"/>
      <c r="D897" s="329"/>
    </row>
    <row r="898" s="287" customFormat="1" ht="12" spans="1:4">
      <c r="A898" s="288"/>
      <c r="B898" s="329"/>
      <c r="C898" s="329"/>
      <c r="D898" s="329"/>
    </row>
    <row r="899" s="287" customFormat="1" ht="12" spans="1:4">
      <c r="A899" s="288"/>
      <c r="B899" s="329"/>
      <c r="C899" s="329"/>
      <c r="D899" s="329"/>
    </row>
    <row r="900" s="287" customFormat="1" ht="12" spans="1:4">
      <c r="A900" s="288"/>
      <c r="B900" s="329"/>
      <c r="C900" s="329"/>
      <c r="D900" s="329"/>
    </row>
    <row r="901" s="287" customFormat="1" ht="12" spans="1:4">
      <c r="A901" s="288"/>
      <c r="B901" s="329"/>
      <c r="C901" s="329"/>
      <c r="D901" s="329"/>
    </row>
    <row r="902" s="287" customFormat="1" ht="12" spans="1:4">
      <c r="A902" s="288"/>
      <c r="B902" s="329"/>
      <c r="C902" s="329"/>
      <c r="D902" s="329"/>
    </row>
    <row r="903" s="287" customFormat="1" ht="12" spans="1:4">
      <c r="A903" s="288"/>
      <c r="B903" s="329"/>
      <c r="C903" s="329"/>
      <c r="D903" s="329"/>
    </row>
    <row r="904" s="287" customFormat="1" ht="12" spans="1:4">
      <c r="A904" s="288"/>
      <c r="B904" s="329"/>
      <c r="C904" s="329"/>
      <c r="D904" s="329"/>
    </row>
    <row r="905" s="287" customFormat="1" ht="12" spans="1:4">
      <c r="A905" s="288"/>
      <c r="B905" s="329"/>
      <c r="C905" s="329"/>
      <c r="D905" s="329"/>
    </row>
    <row r="906" s="287" customFormat="1" ht="12" spans="1:4">
      <c r="A906" s="288"/>
      <c r="B906" s="329"/>
      <c r="C906" s="329"/>
      <c r="D906" s="329"/>
    </row>
    <row r="907" s="287" customFormat="1" ht="12" spans="1:4">
      <c r="A907" s="288"/>
      <c r="B907" s="329"/>
      <c r="C907" s="329"/>
      <c r="D907" s="329"/>
    </row>
    <row r="908" s="287" customFormat="1" ht="12" spans="1:4">
      <c r="A908" s="288"/>
      <c r="B908" s="329"/>
      <c r="C908" s="329"/>
      <c r="D908" s="329"/>
    </row>
    <row r="909" s="287" customFormat="1" ht="12" spans="1:4">
      <c r="A909" s="288"/>
      <c r="B909" s="329"/>
      <c r="C909" s="329"/>
      <c r="D909" s="329"/>
    </row>
    <row r="910" s="287" customFormat="1" ht="12" spans="1:4">
      <c r="A910" s="288"/>
      <c r="B910" s="329"/>
      <c r="C910" s="329"/>
      <c r="D910" s="329"/>
    </row>
    <row r="911" s="287" customFormat="1" ht="12" spans="1:4">
      <c r="A911" s="288"/>
      <c r="B911" s="329"/>
      <c r="C911" s="329"/>
      <c r="D911" s="329"/>
    </row>
    <row r="912" s="287" customFormat="1" ht="12" spans="1:4">
      <c r="A912" s="288"/>
      <c r="B912" s="329"/>
      <c r="C912" s="329"/>
      <c r="D912" s="329"/>
    </row>
    <row r="913" s="287" customFormat="1" ht="12" spans="1:4">
      <c r="A913" s="288"/>
      <c r="B913" s="329"/>
      <c r="C913" s="329"/>
      <c r="D913" s="329"/>
    </row>
    <row r="914" s="287" customFormat="1" ht="12" spans="1:4">
      <c r="A914" s="288"/>
      <c r="B914" s="329"/>
      <c r="C914" s="329"/>
      <c r="D914" s="329"/>
    </row>
    <row r="915" s="287" customFormat="1" ht="12" spans="1:4">
      <c r="A915" s="288"/>
      <c r="B915" s="329"/>
      <c r="C915" s="329"/>
      <c r="D915" s="329"/>
    </row>
    <row r="916" s="287" customFormat="1" ht="12" spans="1:4">
      <c r="A916" s="288"/>
      <c r="B916" s="329"/>
      <c r="C916" s="329"/>
      <c r="D916" s="329"/>
    </row>
    <row r="917" s="287" customFormat="1" ht="12" spans="1:4">
      <c r="A917" s="288"/>
      <c r="B917" s="329"/>
      <c r="C917" s="329"/>
      <c r="D917" s="329"/>
    </row>
    <row r="918" s="287" customFormat="1" ht="12" spans="1:4">
      <c r="A918" s="288"/>
      <c r="B918" s="329"/>
      <c r="C918" s="329"/>
      <c r="D918" s="329"/>
    </row>
    <row r="919" s="287" customFormat="1" ht="12" spans="1:4">
      <c r="A919" s="288"/>
      <c r="B919" s="329"/>
      <c r="C919" s="329"/>
      <c r="D919" s="329"/>
    </row>
    <row r="920" s="287" customFormat="1" ht="12" spans="1:4">
      <c r="A920" s="288"/>
      <c r="B920" s="329"/>
      <c r="C920" s="329"/>
      <c r="D920" s="329"/>
    </row>
    <row r="921" s="287" customFormat="1" ht="12" spans="1:4">
      <c r="A921" s="288"/>
      <c r="B921" s="329"/>
      <c r="C921" s="329"/>
      <c r="D921" s="329"/>
    </row>
    <row r="922" s="287" customFormat="1" ht="12" spans="1:4">
      <c r="A922" s="288"/>
      <c r="B922" s="329"/>
      <c r="C922" s="329"/>
      <c r="D922" s="329"/>
    </row>
    <row r="923" s="287" customFormat="1" ht="12" spans="1:4">
      <c r="A923" s="288"/>
      <c r="B923" s="329"/>
      <c r="C923" s="329"/>
      <c r="D923" s="329"/>
    </row>
    <row r="924" s="287" customFormat="1" ht="12" spans="1:4">
      <c r="A924" s="288"/>
      <c r="B924" s="329"/>
      <c r="C924" s="329"/>
      <c r="D924" s="329"/>
    </row>
    <row r="925" s="287" customFormat="1" ht="12" spans="1:4">
      <c r="A925" s="288"/>
      <c r="B925" s="329"/>
      <c r="C925" s="329"/>
      <c r="D925" s="329"/>
    </row>
    <row r="926" s="287" customFormat="1" ht="12" spans="1:4">
      <c r="A926" s="288"/>
      <c r="B926" s="329"/>
      <c r="C926" s="329"/>
      <c r="D926" s="329"/>
    </row>
    <row r="927" s="287" customFormat="1" ht="12" spans="1:4">
      <c r="A927" s="288"/>
      <c r="B927" s="329"/>
      <c r="C927" s="329"/>
      <c r="D927" s="329"/>
    </row>
    <row r="928" s="287" customFormat="1" ht="12" spans="1:4">
      <c r="A928" s="288"/>
      <c r="B928" s="329"/>
      <c r="C928" s="329"/>
      <c r="D928" s="329"/>
    </row>
    <row r="929" s="287" customFormat="1" ht="12" spans="1:4">
      <c r="A929" s="288"/>
      <c r="B929" s="329"/>
      <c r="C929" s="329"/>
      <c r="D929" s="329"/>
    </row>
    <row r="930" s="287" customFormat="1" ht="12" spans="1:4">
      <c r="A930" s="288"/>
      <c r="B930" s="329"/>
      <c r="C930" s="329"/>
      <c r="D930" s="329"/>
    </row>
    <row r="931" s="287" customFormat="1" ht="12" spans="1:4">
      <c r="A931" s="288"/>
      <c r="B931" s="329"/>
      <c r="C931" s="329"/>
      <c r="D931" s="329"/>
    </row>
    <row r="932" s="287" customFormat="1" ht="12" spans="1:4">
      <c r="A932" s="288"/>
      <c r="B932" s="329"/>
      <c r="C932" s="329"/>
      <c r="D932" s="329"/>
    </row>
    <row r="933" s="287" customFormat="1" ht="12" spans="1:4">
      <c r="A933" s="288"/>
      <c r="B933" s="329"/>
      <c r="C933" s="329"/>
      <c r="D933" s="329"/>
    </row>
    <row r="934" s="287" customFormat="1" ht="12" spans="1:4">
      <c r="A934" s="288"/>
      <c r="B934" s="329"/>
      <c r="C934" s="329"/>
      <c r="D934" s="329"/>
    </row>
    <row r="935" s="287" customFormat="1" ht="12" spans="1:4">
      <c r="A935" s="288"/>
      <c r="B935" s="329"/>
      <c r="C935" s="329"/>
      <c r="D935" s="329"/>
    </row>
    <row r="936" s="287" customFormat="1" ht="12" spans="1:4">
      <c r="A936" s="288"/>
      <c r="B936" s="329"/>
      <c r="C936" s="329"/>
      <c r="D936" s="329"/>
    </row>
    <row r="937" s="287" customFormat="1" ht="12" spans="1:4">
      <c r="A937" s="288"/>
      <c r="B937" s="329"/>
      <c r="C937" s="329"/>
      <c r="D937" s="329"/>
    </row>
    <row r="938" s="287" customFormat="1" ht="12" spans="1:4">
      <c r="A938" s="288"/>
      <c r="B938" s="329"/>
      <c r="C938" s="329"/>
      <c r="D938" s="329"/>
    </row>
    <row r="939" s="287" customFormat="1" ht="12" spans="1:4">
      <c r="A939" s="288"/>
      <c r="B939" s="329"/>
      <c r="C939" s="329"/>
      <c r="D939" s="329"/>
    </row>
    <row r="940" s="287" customFormat="1" ht="12" spans="1:4">
      <c r="A940" s="288"/>
      <c r="B940" s="329"/>
      <c r="C940" s="329"/>
      <c r="D940" s="329"/>
    </row>
    <row r="941" s="287" customFormat="1" ht="12" spans="1:4">
      <c r="A941" s="288"/>
      <c r="B941" s="329"/>
      <c r="C941" s="329"/>
      <c r="D941" s="329"/>
    </row>
    <row r="942" s="287" customFormat="1" ht="12" spans="1:4">
      <c r="A942" s="288"/>
      <c r="B942" s="329"/>
      <c r="C942" s="329"/>
      <c r="D942" s="329"/>
    </row>
    <row r="943" s="287" customFormat="1" ht="12" spans="1:4">
      <c r="A943" s="288"/>
      <c r="B943" s="329"/>
      <c r="C943" s="329"/>
      <c r="D943" s="329"/>
    </row>
    <row r="944" s="287" customFormat="1" ht="12" spans="1:4">
      <c r="A944" s="288"/>
      <c r="B944" s="329"/>
      <c r="C944" s="329"/>
      <c r="D944" s="329"/>
    </row>
    <row r="945" s="287" customFormat="1" ht="12" spans="1:4">
      <c r="A945" s="288"/>
      <c r="B945" s="329"/>
      <c r="C945" s="329"/>
      <c r="D945" s="329"/>
    </row>
    <row r="946" s="287" customFormat="1" ht="12" spans="1:4">
      <c r="A946" s="288"/>
      <c r="B946" s="329"/>
      <c r="C946" s="329"/>
      <c r="D946" s="329"/>
    </row>
    <row r="947" s="287" customFormat="1" ht="12" spans="1:4">
      <c r="A947" s="288"/>
      <c r="B947" s="329"/>
      <c r="C947" s="329"/>
      <c r="D947" s="329"/>
    </row>
    <row r="948" s="287" customFormat="1" ht="12" spans="1:4">
      <c r="A948" s="288"/>
      <c r="B948" s="329"/>
      <c r="C948" s="329"/>
      <c r="D948" s="329"/>
    </row>
    <row r="949" s="287" customFormat="1" ht="12" spans="1:4">
      <c r="A949" s="288"/>
      <c r="B949" s="329"/>
      <c r="C949" s="329"/>
      <c r="D949" s="329"/>
    </row>
    <row r="950" s="287" customFormat="1" ht="12" spans="1:4">
      <c r="A950" s="288"/>
      <c r="B950" s="329"/>
      <c r="C950" s="329"/>
      <c r="D950" s="329"/>
    </row>
    <row r="951" s="287" customFormat="1" ht="12" spans="1:4">
      <c r="A951" s="288"/>
      <c r="B951" s="329"/>
      <c r="C951" s="329"/>
      <c r="D951" s="329"/>
    </row>
    <row r="952" s="287" customFormat="1" ht="12" spans="1:4">
      <c r="A952" s="288"/>
      <c r="B952" s="329"/>
      <c r="C952" s="329"/>
      <c r="D952" s="329"/>
    </row>
    <row r="953" s="287" customFormat="1" ht="12" spans="1:4">
      <c r="A953" s="288"/>
      <c r="B953" s="329"/>
      <c r="C953" s="329"/>
      <c r="D953" s="329"/>
    </row>
    <row r="954" s="287" customFormat="1" ht="12" spans="1:4">
      <c r="A954" s="288"/>
      <c r="B954" s="329"/>
      <c r="C954" s="329"/>
      <c r="D954" s="329"/>
    </row>
    <row r="955" s="287" customFormat="1" ht="12" spans="1:4">
      <c r="A955" s="288"/>
      <c r="B955" s="329"/>
      <c r="C955" s="329"/>
      <c r="D955" s="329"/>
    </row>
    <row r="956" s="287" customFormat="1" ht="12" spans="1:4">
      <c r="A956" s="288"/>
      <c r="B956" s="329"/>
      <c r="C956" s="329"/>
      <c r="D956" s="329"/>
    </row>
    <row r="957" s="287" customFormat="1" ht="12" spans="1:4">
      <c r="A957" s="288"/>
      <c r="B957" s="329"/>
      <c r="C957" s="329"/>
      <c r="D957" s="329"/>
    </row>
    <row r="958" s="287" customFormat="1" ht="12" spans="1:4">
      <c r="A958" s="288"/>
      <c r="B958" s="329"/>
      <c r="C958" s="329"/>
      <c r="D958" s="329"/>
    </row>
    <row r="959" s="287" customFormat="1" ht="12" spans="1:4">
      <c r="A959" s="288"/>
      <c r="B959" s="329"/>
      <c r="C959" s="329"/>
      <c r="D959" s="329"/>
    </row>
    <row r="960" s="287" customFormat="1" ht="12" spans="1:4">
      <c r="A960" s="288"/>
      <c r="B960" s="329"/>
      <c r="C960" s="329"/>
      <c r="D960" s="329"/>
    </row>
    <row r="961" s="287" customFormat="1" ht="12" spans="1:4">
      <c r="A961" s="288"/>
      <c r="B961" s="329"/>
      <c r="C961" s="329"/>
      <c r="D961" s="329"/>
    </row>
    <row r="962" s="287" customFormat="1" ht="12" spans="1:4">
      <c r="A962" s="288"/>
      <c r="B962" s="329"/>
      <c r="C962" s="329"/>
      <c r="D962" s="329"/>
    </row>
    <row r="963" s="287" customFormat="1" ht="12" spans="1:4">
      <c r="A963" s="288"/>
      <c r="B963" s="329"/>
      <c r="C963" s="329"/>
      <c r="D963" s="329"/>
    </row>
    <row r="964" s="287" customFormat="1" ht="12" spans="1:4">
      <c r="A964" s="288"/>
      <c r="B964" s="329"/>
      <c r="C964" s="329"/>
      <c r="D964" s="329"/>
    </row>
    <row r="965" s="287" customFormat="1" ht="12" spans="1:4">
      <c r="A965" s="288"/>
      <c r="B965" s="329"/>
      <c r="C965" s="329"/>
      <c r="D965" s="329"/>
    </row>
    <row r="966" s="287" customFormat="1" ht="12" spans="1:4">
      <c r="A966" s="288"/>
      <c r="B966" s="329"/>
      <c r="C966" s="329"/>
      <c r="D966" s="329"/>
    </row>
    <row r="967" s="287" customFormat="1" ht="12" spans="1:4">
      <c r="A967" s="288"/>
      <c r="B967" s="329"/>
      <c r="C967" s="329"/>
      <c r="D967" s="329"/>
    </row>
    <row r="968" s="287" customFormat="1" ht="12" spans="1:4">
      <c r="A968" s="288"/>
      <c r="B968" s="329"/>
      <c r="C968" s="329"/>
      <c r="D968" s="329"/>
    </row>
    <row r="969" s="287" customFormat="1" ht="12" spans="1:4">
      <c r="A969" s="288"/>
      <c r="B969" s="329"/>
      <c r="C969" s="329"/>
      <c r="D969" s="329"/>
    </row>
    <row r="970" s="287" customFormat="1" ht="12" spans="1:4">
      <c r="A970" s="288"/>
      <c r="B970" s="329"/>
      <c r="C970" s="329"/>
      <c r="D970" s="329"/>
    </row>
    <row r="971" s="287" customFormat="1" ht="12" spans="1:4">
      <c r="A971" s="288"/>
      <c r="B971" s="329"/>
      <c r="C971" s="329"/>
      <c r="D971" s="329"/>
    </row>
    <row r="972" s="287" customFormat="1" ht="12" spans="1:4">
      <c r="A972" s="288"/>
      <c r="B972" s="329"/>
      <c r="C972" s="329"/>
      <c r="D972" s="329"/>
    </row>
    <row r="973" s="287" customFormat="1" ht="12" spans="1:4">
      <c r="A973" s="288"/>
      <c r="B973" s="329"/>
      <c r="C973" s="329"/>
      <c r="D973" s="329"/>
    </row>
    <row r="974" s="287" customFormat="1" ht="12" spans="1:4">
      <c r="A974" s="288"/>
      <c r="B974" s="329"/>
      <c r="C974" s="329"/>
      <c r="D974" s="329"/>
    </row>
    <row r="975" s="287" customFormat="1" ht="12" spans="1:4">
      <c r="A975" s="288"/>
      <c r="B975" s="329"/>
      <c r="C975" s="329"/>
      <c r="D975" s="329"/>
    </row>
    <row r="976" s="287" customFormat="1" ht="12" spans="1:4">
      <c r="A976" s="288"/>
      <c r="B976" s="329"/>
      <c r="C976" s="329"/>
      <c r="D976" s="329"/>
    </row>
    <row r="977" s="287" customFormat="1" ht="12" spans="1:4">
      <c r="A977" s="288"/>
      <c r="B977" s="329"/>
      <c r="C977" s="329"/>
      <c r="D977" s="329"/>
    </row>
    <row r="978" s="287" customFormat="1" ht="12" spans="1:4">
      <c r="A978" s="288"/>
      <c r="B978" s="329"/>
      <c r="C978" s="329"/>
      <c r="D978" s="329"/>
    </row>
    <row r="979" s="287" customFormat="1" ht="12" spans="1:4">
      <c r="A979" s="288"/>
      <c r="B979" s="329"/>
      <c r="C979" s="329"/>
      <c r="D979" s="329"/>
    </row>
    <row r="980" s="287" customFormat="1" ht="12" spans="1:4">
      <c r="A980" s="288"/>
      <c r="B980" s="329"/>
      <c r="C980" s="329"/>
      <c r="D980" s="329"/>
    </row>
    <row r="981" s="287" customFormat="1" ht="12" spans="1:4">
      <c r="A981" s="288"/>
      <c r="B981" s="329"/>
      <c r="C981" s="329"/>
      <c r="D981" s="329"/>
    </row>
    <row r="982" s="287" customFormat="1" ht="12" spans="1:4">
      <c r="A982" s="288"/>
      <c r="B982" s="329"/>
      <c r="C982" s="329"/>
      <c r="D982" s="329"/>
    </row>
    <row r="983" s="287" customFormat="1" ht="12" spans="1:4">
      <c r="A983" s="288"/>
      <c r="B983" s="329"/>
      <c r="C983" s="329"/>
      <c r="D983" s="329"/>
    </row>
    <row r="984" s="287" customFormat="1" ht="12" spans="1:4">
      <c r="A984" s="288"/>
      <c r="B984" s="329"/>
      <c r="C984" s="329"/>
      <c r="D984" s="329"/>
    </row>
    <row r="985" s="287" customFormat="1" ht="12" spans="1:4">
      <c r="A985" s="288"/>
      <c r="B985" s="329"/>
      <c r="C985" s="329"/>
      <c r="D985" s="329"/>
    </row>
    <row r="986" s="287" customFormat="1" ht="12" spans="1:4">
      <c r="A986" s="288"/>
      <c r="B986" s="329"/>
      <c r="C986" s="329"/>
      <c r="D986" s="329"/>
    </row>
    <row r="987" s="287" customFormat="1" ht="12" spans="1:4">
      <c r="A987" s="288"/>
      <c r="B987" s="329"/>
      <c r="C987" s="329"/>
      <c r="D987" s="329"/>
    </row>
    <row r="988" s="287" customFormat="1" ht="12" spans="1:4">
      <c r="A988" s="288"/>
      <c r="B988" s="329"/>
      <c r="C988" s="329"/>
      <c r="D988" s="329"/>
    </row>
    <row r="989" s="287" customFormat="1" ht="12" spans="1:4">
      <c r="A989" s="288"/>
      <c r="B989" s="329"/>
      <c r="C989" s="329"/>
      <c r="D989" s="329"/>
    </row>
    <row r="990" s="287" customFormat="1" ht="12" spans="1:4">
      <c r="A990" s="288"/>
      <c r="B990" s="329"/>
      <c r="C990" s="329"/>
      <c r="D990" s="329"/>
    </row>
    <row r="991" s="287" customFormat="1" ht="12" spans="1:4">
      <c r="A991" s="288"/>
      <c r="B991" s="329"/>
      <c r="C991" s="329"/>
      <c r="D991" s="329"/>
    </row>
    <row r="992" s="287" customFormat="1" ht="12" spans="1:4">
      <c r="A992" s="288"/>
      <c r="B992" s="329"/>
      <c r="C992" s="329"/>
      <c r="D992" s="329"/>
    </row>
    <row r="993" s="287" customFormat="1" ht="12" spans="1:4">
      <c r="A993" s="288"/>
      <c r="B993" s="329"/>
      <c r="C993" s="329"/>
      <c r="D993" s="329"/>
    </row>
    <row r="994" s="287" customFormat="1" ht="12" spans="1:4">
      <c r="A994" s="288"/>
      <c r="B994" s="329"/>
      <c r="C994" s="329"/>
      <c r="D994" s="329"/>
    </row>
    <row r="995" s="287" customFormat="1" ht="12" spans="1:4">
      <c r="A995" s="288"/>
      <c r="B995" s="329"/>
      <c r="C995" s="329"/>
      <c r="D995" s="329"/>
    </row>
    <row r="996" s="287" customFormat="1" ht="12" spans="1:4">
      <c r="A996" s="288"/>
      <c r="B996" s="329"/>
      <c r="C996" s="329"/>
      <c r="D996" s="329"/>
    </row>
    <row r="997" s="287" customFormat="1" ht="12" spans="1:4">
      <c r="A997" s="288"/>
      <c r="B997" s="329"/>
      <c r="C997" s="329"/>
      <c r="D997" s="329"/>
    </row>
    <row r="998" s="287" customFormat="1" ht="12" spans="1:4">
      <c r="A998" s="288"/>
      <c r="B998" s="329"/>
      <c r="C998" s="329"/>
      <c r="D998" s="329"/>
    </row>
    <row r="999" s="287" customFormat="1" ht="12" spans="1:4">
      <c r="A999" s="288"/>
      <c r="B999" s="329"/>
      <c r="C999" s="329"/>
      <c r="D999" s="329"/>
    </row>
    <row r="1000" s="287" customFormat="1" ht="12" spans="1:4">
      <c r="A1000" s="288"/>
      <c r="B1000" s="329"/>
      <c r="C1000" s="329"/>
      <c r="D1000" s="329"/>
    </row>
    <row r="1001" s="287" customFormat="1" ht="12" spans="1:4">
      <c r="A1001" s="288"/>
      <c r="B1001" s="329"/>
      <c r="C1001" s="329"/>
      <c r="D1001" s="329"/>
    </row>
    <row r="1002" s="287" customFormat="1" ht="12" spans="1:4">
      <c r="A1002" s="288"/>
      <c r="B1002" s="329"/>
      <c r="C1002" s="329"/>
      <c r="D1002" s="329"/>
    </row>
    <row r="1003" s="287" customFormat="1" ht="12" spans="1:4">
      <c r="A1003" s="288"/>
      <c r="B1003" s="329"/>
      <c r="C1003" s="329"/>
      <c r="D1003" s="329"/>
    </row>
    <row r="1004" s="287" customFormat="1" ht="12" spans="1:4">
      <c r="A1004" s="288"/>
      <c r="B1004" s="329"/>
      <c r="C1004" s="329"/>
      <c r="D1004" s="329"/>
    </row>
    <row r="1005" s="287" customFormat="1" ht="12" spans="1:4">
      <c r="A1005" s="288"/>
      <c r="B1005" s="329"/>
      <c r="C1005" s="329"/>
      <c r="D1005" s="329"/>
    </row>
    <row r="1006" s="287" customFormat="1" ht="12" spans="1:4">
      <c r="A1006" s="288"/>
      <c r="B1006" s="329"/>
      <c r="C1006" s="329"/>
      <c r="D1006" s="329"/>
    </row>
    <row r="1007" s="287" customFormat="1" ht="12" spans="1:4">
      <c r="A1007" s="288"/>
      <c r="B1007" s="329"/>
      <c r="C1007" s="329"/>
      <c r="D1007" s="329"/>
    </row>
    <row r="1008" s="287" customFormat="1" ht="12" spans="1:4">
      <c r="A1008" s="288"/>
      <c r="B1008" s="329"/>
      <c r="C1008" s="329"/>
      <c r="D1008" s="329"/>
    </row>
    <row r="1009" s="287" customFormat="1" ht="12" spans="1:4">
      <c r="A1009" s="288"/>
      <c r="B1009" s="329"/>
      <c r="C1009" s="329"/>
      <c r="D1009" s="329"/>
    </row>
    <row r="1010" s="287" customFormat="1" ht="12" spans="1:4">
      <c r="A1010" s="288"/>
      <c r="B1010" s="329"/>
      <c r="C1010" s="329"/>
      <c r="D1010" s="329"/>
    </row>
    <row r="1011" s="287" customFormat="1" ht="12" spans="1:4">
      <c r="A1011" s="288"/>
      <c r="B1011" s="329"/>
      <c r="C1011" s="329"/>
      <c r="D1011" s="329"/>
    </row>
    <row r="1012" s="287" customFormat="1" ht="12" spans="1:4">
      <c r="A1012" s="288"/>
      <c r="B1012" s="329"/>
      <c r="C1012" s="329"/>
      <c r="D1012" s="329"/>
    </row>
    <row r="1013" s="287" customFormat="1" ht="12" spans="1:4">
      <c r="A1013" s="288"/>
      <c r="B1013" s="329"/>
      <c r="C1013" s="329"/>
      <c r="D1013" s="329"/>
    </row>
    <row r="1014" s="287" customFormat="1" ht="12" spans="1:4">
      <c r="A1014" s="288"/>
      <c r="B1014" s="329"/>
      <c r="C1014" s="329"/>
      <c r="D1014" s="329"/>
    </row>
    <row r="1015" s="287" customFormat="1" ht="12" spans="1:4">
      <c r="A1015" s="288"/>
      <c r="B1015" s="329"/>
      <c r="C1015" s="329"/>
      <c r="D1015" s="329"/>
    </row>
    <row r="1016" s="287" customFormat="1" ht="12" spans="1:4">
      <c r="A1016" s="288"/>
      <c r="B1016" s="329"/>
      <c r="C1016" s="329"/>
      <c r="D1016" s="329"/>
    </row>
    <row r="1017" s="287" customFormat="1" ht="12" spans="1:4">
      <c r="A1017" s="288"/>
      <c r="B1017" s="329"/>
      <c r="C1017" s="329"/>
      <c r="D1017" s="329"/>
    </row>
    <row r="1018" s="287" customFormat="1" ht="12" spans="1:4">
      <c r="A1018" s="288"/>
      <c r="B1018" s="329"/>
      <c r="C1018" s="329"/>
      <c r="D1018" s="329"/>
    </row>
    <row r="1019" s="287" customFormat="1" ht="12" spans="1:4">
      <c r="A1019" s="288"/>
      <c r="B1019" s="329"/>
      <c r="C1019" s="329"/>
      <c r="D1019" s="329"/>
    </row>
    <row r="1020" s="287" customFormat="1" ht="12" spans="1:4">
      <c r="A1020" s="288"/>
      <c r="B1020" s="329"/>
      <c r="C1020" s="329"/>
      <c r="D1020" s="329"/>
    </row>
    <row r="1021" s="287" customFormat="1" ht="12" spans="1:4">
      <c r="A1021" s="288"/>
      <c r="B1021" s="329"/>
      <c r="C1021" s="329"/>
      <c r="D1021" s="329"/>
    </row>
    <row r="1022" s="287" customFormat="1" ht="12" spans="1:4">
      <c r="A1022" s="288"/>
      <c r="B1022" s="329"/>
      <c r="C1022" s="329"/>
      <c r="D1022" s="329"/>
    </row>
    <row r="1023" s="287" customFormat="1" ht="12" spans="1:4">
      <c r="A1023" s="288"/>
      <c r="B1023" s="329"/>
      <c r="C1023" s="329"/>
      <c r="D1023" s="329"/>
    </row>
    <row r="1024" s="287" customFormat="1" ht="12" spans="1:4">
      <c r="A1024" s="288"/>
      <c r="B1024" s="329"/>
      <c r="C1024" s="329"/>
      <c r="D1024" s="329"/>
    </row>
    <row r="1025" s="287" customFormat="1" ht="12" spans="1:4">
      <c r="A1025" s="288"/>
      <c r="B1025" s="329"/>
      <c r="C1025" s="329"/>
      <c r="D1025" s="329"/>
    </row>
    <row r="1026" s="287" customFormat="1" ht="12" spans="1:4">
      <c r="A1026" s="288"/>
      <c r="B1026" s="329"/>
      <c r="C1026" s="329"/>
      <c r="D1026" s="329"/>
    </row>
    <row r="1027" s="287" customFormat="1" ht="12" spans="1:4">
      <c r="A1027" s="288"/>
      <c r="B1027" s="329"/>
      <c r="C1027" s="329"/>
      <c r="D1027" s="329"/>
    </row>
    <row r="1028" s="287" customFormat="1" ht="12" spans="1:4">
      <c r="A1028" s="288"/>
      <c r="B1028" s="329"/>
      <c r="C1028" s="329"/>
      <c r="D1028" s="329"/>
    </row>
    <row r="1029" s="287" customFormat="1" ht="12" spans="1:4">
      <c r="A1029" s="288"/>
      <c r="B1029" s="329"/>
      <c r="C1029" s="329"/>
      <c r="D1029" s="329"/>
    </row>
    <row r="1030" s="287" customFormat="1" ht="12" spans="1:4">
      <c r="A1030" s="288"/>
      <c r="B1030" s="329"/>
      <c r="C1030" s="329"/>
      <c r="D1030" s="329"/>
    </row>
    <row r="1031" s="287" customFormat="1" ht="12" spans="1:4">
      <c r="A1031" s="288"/>
      <c r="B1031" s="329"/>
      <c r="C1031" s="329"/>
      <c r="D1031" s="329"/>
    </row>
    <row r="1032" s="287" customFormat="1" ht="12" spans="1:4">
      <c r="A1032" s="288"/>
      <c r="B1032" s="329"/>
      <c r="C1032" s="329"/>
      <c r="D1032" s="329"/>
    </row>
    <row r="1033" s="287" customFormat="1" ht="12" spans="1:4">
      <c r="A1033" s="288"/>
      <c r="B1033" s="329"/>
      <c r="C1033" s="329"/>
      <c r="D1033" s="329"/>
    </row>
    <row r="1034" s="287" customFormat="1" ht="12" spans="1:4">
      <c r="A1034" s="288"/>
      <c r="B1034" s="329"/>
      <c r="C1034" s="329"/>
      <c r="D1034" s="329"/>
    </row>
    <row r="1035" s="287" customFormat="1" ht="12" spans="1:4">
      <c r="A1035" s="288"/>
      <c r="B1035" s="329"/>
      <c r="C1035" s="329"/>
      <c r="D1035" s="329"/>
    </row>
    <row r="1036" s="287" customFormat="1" ht="12" spans="1:4">
      <c r="A1036" s="288"/>
      <c r="B1036" s="329"/>
      <c r="C1036" s="329"/>
      <c r="D1036" s="329"/>
    </row>
    <row r="1037" s="287" customFormat="1" ht="12" spans="1:4">
      <c r="A1037" s="288"/>
      <c r="B1037" s="329"/>
      <c r="C1037" s="329"/>
      <c r="D1037" s="329"/>
    </row>
    <row r="1038" s="287" customFormat="1" ht="12" spans="1:4">
      <c r="A1038" s="288"/>
      <c r="B1038" s="329"/>
      <c r="C1038" s="329"/>
      <c r="D1038" s="329"/>
    </row>
    <row r="1039" s="287" customFormat="1" ht="12" spans="1:4">
      <c r="A1039" s="288"/>
      <c r="B1039" s="329"/>
      <c r="C1039" s="329"/>
      <c r="D1039" s="329"/>
    </row>
    <row r="1040" s="287" customFormat="1" ht="12" spans="1:4">
      <c r="A1040" s="288"/>
      <c r="B1040" s="329"/>
      <c r="C1040" s="329"/>
      <c r="D1040" s="329"/>
    </row>
    <row r="1041" s="287" customFormat="1" ht="12" spans="1:4">
      <c r="A1041" s="288"/>
      <c r="B1041" s="329"/>
      <c r="C1041" s="329"/>
      <c r="D1041" s="329"/>
    </row>
    <row r="1042" s="287" customFormat="1" ht="12" spans="1:4">
      <c r="A1042" s="288"/>
      <c r="B1042" s="329"/>
      <c r="C1042" s="329"/>
      <c r="D1042" s="329"/>
    </row>
    <row r="1043" s="287" customFormat="1" ht="12" spans="1:4">
      <c r="A1043" s="288"/>
      <c r="B1043" s="329"/>
      <c r="C1043" s="329"/>
      <c r="D1043" s="329"/>
    </row>
    <row r="1044" s="287" customFormat="1" ht="12" spans="1:4">
      <c r="A1044" s="288"/>
      <c r="B1044" s="329"/>
      <c r="C1044" s="329"/>
      <c r="D1044" s="329"/>
    </row>
    <row r="1045" s="287" customFormat="1" ht="12" spans="1:4">
      <c r="A1045" s="288"/>
      <c r="B1045" s="329"/>
      <c r="C1045" s="329"/>
      <c r="D1045" s="329"/>
    </row>
    <row r="1046" s="287" customFormat="1" ht="12" spans="1:4">
      <c r="A1046" s="288"/>
      <c r="B1046" s="329"/>
      <c r="C1046" s="329"/>
      <c r="D1046" s="329"/>
    </row>
    <row r="1047" s="287" customFormat="1" ht="12" spans="1:4">
      <c r="A1047" s="288"/>
      <c r="B1047" s="329"/>
      <c r="C1047" s="329"/>
      <c r="D1047" s="329"/>
    </row>
    <row r="1048" s="287" customFormat="1" ht="12" spans="1:4">
      <c r="A1048" s="288"/>
      <c r="B1048" s="329"/>
      <c r="C1048" s="329"/>
      <c r="D1048" s="329"/>
    </row>
    <row r="1049" s="287" customFormat="1" ht="12" spans="1:4">
      <c r="A1049" s="288"/>
      <c r="B1049" s="329"/>
      <c r="C1049" s="329"/>
      <c r="D1049" s="329"/>
    </row>
    <row r="1050" s="287" customFormat="1" ht="12" spans="1:4">
      <c r="A1050" s="288"/>
      <c r="B1050" s="329"/>
      <c r="C1050" s="329"/>
      <c r="D1050" s="329"/>
    </row>
    <row r="1051" s="287" customFormat="1" ht="12" spans="1:4">
      <c r="A1051" s="288"/>
      <c r="B1051" s="329"/>
      <c r="C1051" s="329"/>
      <c r="D1051" s="329"/>
    </row>
    <row r="1052" s="287" customFormat="1" ht="12" spans="1:4">
      <c r="A1052" s="288"/>
      <c r="B1052" s="329"/>
      <c r="C1052" s="329"/>
      <c r="D1052" s="329"/>
    </row>
    <row r="1053" s="287" customFormat="1" ht="12" spans="1:4">
      <c r="A1053" s="288"/>
      <c r="B1053" s="329"/>
      <c r="C1053" s="329"/>
      <c r="D1053" s="329"/>
    </row>
    <row r="1054" s="287" customFormat="1" ht="12" spans="1:4">
      <c r="A1054" s="288"/>
      <c r="B1054" s="329"/>
      <c r="C1054" s="329"/>
      <c r="D1054" s="329"/>
    </row>
    <row r="1055" s="287" customFormat="1" ht="12" spans="1:4">
      <c r="A1055" s="288"/>
      <c r="B1055" s="329"/>
      <c r="C1055" s="329"/>
      <c r="D1055" s="329"/>
    </row>
    <row r="1056" s="287" customFormat="1" ht="12" spans="1:4">
      <c r="A1056" s="288"/>
      <c r="B1056" s="329"/>
      <c r="C1056" s="329"/>
      <c r="D1056" s="329"/>
    </row>
    <row r="1057" s="287" customFormat="1" ht="12" spans="1:4">
      <c r="A1057" s="288"/>
      <c r="B1057" s="329"/>
      <c r="C1057" s="329"/>
      <c r="D1057" s="329"/>
    </row>
    <row r="1058" s="287" customFormat="1" ht="12" spans="1:4">
      <c r="A1058" s="288"/>
      <c r="B1058" s="329"/>
      <c r="C1058" s="329"/>
      <c r="D1058" s="329"/>
    </row>
    <row r="1059" s="287" customFormat="1" ht="12" spans="1:4">
      <c r="A1059" s="288"/>
      <c r="B1059" s="329"/>
      <c r="C1059" s="329"/>
      <c r="D1059" s="329"/>
    </row>
    <row r="1060" s="287" customFormat="1" ht="12" spans="1:4">
      <c r="A1060" s="288"/>
      <c r="B1060" s="329"/>
      <c r="C1060" s="329"/>
      <c r="D1060" s="329"/>
    </row>
    <row r="1061" s="287" customFormat="1" ht="12" spans="1:4">
      <c r="A1061" s="288"/>
      <c r="B1061" s="329"/>
      <c r="C1061" s="329"/>
      <c r="D1061" s="329"/>
    </row>
    <row r="1062" s="287" customFormat="1" ht="12" spans="1:4">
      <c r="A1062" s="288"/>
      <c r="B1062" s="329"/>
      <c r="C1062" s="329"/>
      <c r="D1062" s="329"/>
    </row>
    <row r="1063" s="287" customFormat="1" ht="12" spans="1:4">
      <c r="A1063" s="288"/>
      <c r="B1063" s="329"/>
      <c r="C1063" s="329"/>
      <c r="D1063" s="329"/>
    </row>
    <row r="1064" s="287" customFormat="1" ht="12" spans="1:4">
      <c r="A1064" s="288"/>
      <c r="B1064" s="329"/>
      <c r="C1064" s="329"/>
      <c r="D1064" s="329"/>
    </row>
    <row r="1065" s="287" customFormat="1" ht="12" spans="1:4">
      <c r="A1065" s="288"/>
      <c r="B1065" s="329"/>
      <c r="C1065" s="329"/>
      <c r="D1065" s="329"/>
    </row>
    <row r="1066" s="287" customFormat="1" ht="12" spans="1:4">
      <c r="A1066" s="288"/>
      <c r="B1066" s="329"/>
      <c r="C1066" s="329"/>
      <c r="D1066" s="329"/>
    </row>
    <row r="1067" s="287" customFormat="1" ht="12" spans="1:4">
      <c r="A1067" s="288"/>
      <c r="B1067" s="329"/>
      <c r="C1067" s="329"/>
      <c r="D1067" s="329"/>
    </row>
    <row r="1068" s="287" customFormat="1" ht="12" spans="1:4">
      <c r="A1068" s="288"/>
      <c r="B1068" s="329"/>
      <c r="C1068" s="329"/>
      <c r="D1068" s="329"/>
    </row>
    <row r="1069" s="287" customFormat="1" ht="12" spans="1:4">
      <c r="A1069" s="288"/>
      <c r="B1069" s="329"/>
      <c r="C1069" s="329"/>
      <c r="D1069" s="329"/>
    </row>
    <row r="1070" s="287" customFormat="1" ht="12" spans="1:4">
      <c r="A1070" s="288"/>
      <c r="B1070" s="329"/>
      <c r="C1070" s="329"/>
      <c r="D1070" s="329"/>
    </row>
    <row r="1071" s="287" customFormat="1" ht="12" spans="1:4">
      <c r="A1071" s="288"/>
      <c r="B1071" s="329"/>
      <c r="C1071" s="329"/>
      <c r="D1071" s="329"/>
    </row>
    <row r="1072" s="287" customFormat="1" ht="12" spans="1:4">
      <c r="A1072" s="288"/>
      <c r="B1072" s="329"/>
      <c r="C1072" s="329"/>
      <c r="D1072" s="329"/>
    </row>
    <row r="1073" s="287" customFormat="1" ht="12" spans="1:4">
      <c r="A1073" s="288"/>
      <c r="B1073" s="329"/>
      <c r="C1073" s="329"/>
      <c r="D1073" s="329"/>
    </row>
    <row r="1074" s="287" customFormat="1" ht="12" spans="1:4">
      <c r="A1074" s="288"/>
      <c r="B1074" s="329"/>
      <c r="C1074" s="329"/>
      <c r="D1074" s="329"/>
    </row>
    <row r="1075" s="287" customFormat="1" ht="12" spans="1:4">
      <c r="A1075" s="288"/>
      <c r="B1075" s="329"/>
      <c r="C1075" s="329"/>
      <c r="D1075" s="329"/>
    </row>
    <row r="1076" s="287" customFormat="1" ht="12" spans="1:4">
      <c r="A1076" s="288"/>
      <c r="B1076" s="329"/>
      <c r="C1076" s="329"/>
      <c r="D1076" s="329"/>
    </row>
    <row r="1077" s="287" customFormat="1" ht="12" spans="1:4">
      <c r="A1077" s="288"/>
      <c r="B1077" s="329"/>
      <c r="C1077" s="329"/>
      <c r="D1077" s="329"/>
    </row>
    <row r="1078" s="287" customFormat="1" ht="12" spans="1:4">
      <c r="A1078" s="288"/>
      <c r="B1078" s="329"/>
      <c r="C1078" s="329"/>
      <c r="D1078" s="329"/>
    </row>
    <row r="1079" s="287" customFormat="1" ht="12" spans="1:4">
      <c r="A1079" s="288"/>
      <c r="B1079" s="329"/>
      <c r="C1079" s="329"/>
      <c r="D1079" s="329"/>
    </row>
    <row r="1080" s="287" customFormat="1" ht="12" spans="1:4">
      <c r="A1080" s="288"/>
      <c r="B1080" s="329"/>
      <c r="C1080" s="329"/>
      <c r="D1080" s="329"/>
    </row>
    <row r="1081" s="287" customFormat="1" ht="12" spans="1:4">
      <c r="A1081" s="288"/>
      <c r="B1081" s="329"/>
      <c r="C1081" s="329"/>
      <c r="D1081" s="329"/>
    </row>
    <row r="1082" s="287" customFormat="1" ht="12" spans="1:4">
      <c r="A1082" s="288"/>
      <c r="B1082" s="329"/>
      <c r="C1082" s="329"/>
      <c r="D1082" s="329"/>
    </row>
    <row r="1083" s="287" customFormat="1" ht="12" spans="1:4">
      <c r="A1083" s="288"/>
      <c r="B1083" s="329"/>
      <c r="C1083" s="329"/>
      <c r="D1083" s="329"/>
    </row>
    <row r="1084" s="287" customFormat="1" ht="12" spans="1:4">
      <c r="A1084" s="288"/>
      <c r="B1084" s="329"/>
      <c r="C1084" s="329"/>
      <c r="D1084" s="329"/>
    </row>
    <row r="1085" s="287" customFormat="1" ht="12" spans="1:4">
      <c r="A1085" s="288"/>
      <c r="B1085" s="329"/>
      <c r="C1085" s="329"/>
      <c r="D1085" s="329"/>
    </row>
    <row r="1086" s="287" customFormat="1" ht="12" spans="1:4">
      <c r="A1086" s="288"/>
      <c r="B1086" s="329"/>
      <c r="C1086" s="329"/>
      <c r="D1086" s="329"/>
    </row>
    <row r="1087" s="287" customFormat="1" ht="12" spans="1:4">
      <c r="A1087" s="288"/>
      <c r="B1087" s="329"/>
      <c r="C1087" s="329"/>
      <c r="D1087" s="329"/>
    </row>
    <row r="1088" s="287" customFormat="1" ht="12" spans="1:4">
      <c r="A1088" s="288"/>
      <c r="B1088" s="329"/>
      <c r="C1088" s="329"/>
      <c r="D1088" s="329"/>
    </row>
    <row r="1089" s="287" customFormat="1" ht="12" spans="1:4">
      <c r="A1089" s="288"/>
      <c r="B1089" s="329"/>
      <c r="C1089" s="329"/>
      <c r="D1089" s="329"/>
    </row>
    <row r="1090" s="287" customFormat="1" ht="12" spans="1:4">
      <c r="A1090" s="288"/>
      <c r="B1090" s="329"/>
      <c r="C1090" s="329"/>
      <c r="D1090" s="329"/>
    </row>
    <row r="1091" s="287" customFormat="1" ht="12" spans="1:4">
      <c r="A1091" s="288"/>
      <c r="B1091" s="329"/>
      <c r="C1091" s="329"/>
      <c r="D1091" s="329"/>
    </row>
    <row r="1092" s="287" customFormat="1" ht="12" spans="1:4">
      <c r="A1092" s="288"/>
      <c r="B1092" s="329"/>
      <c r="C1092" s="329"/>
      <c r="D1092" s="329"/>
    </row>
    <row r="1093" s="287" customFormat="1" ht="12" spans="1:4">
      <c r="A1093" s="288"/>
      <c r="B1093" s="329"/>
      <c r="C1093" s="329"/>
      <c r="D1093" s="329"/>
    </row>
    <row r="1094" s="287" customFormat="1" ht="12" spans="1:4">
      <c r="A1094" s="288"/>
      <c r="B1094" s="329"/>
      <c r="C1094" s="329"/>
      <c r="D1094" s="329"/>
    </row>
    <row r="1095" s="287" customFormat="1" ht="12" spans="1:4">
      <c r="A1095" s="288"/>
      <c r="B1095" s="329"/>
      <c r="C1095" s="329"/>
      <c r="D1095" s="329"/>
    </row>
    <row r="1096" s="287" customFormat="1" ht="12" spans="1:4">
      <c r="A1096" s="288"/>
      <c r="B1096" s="329"/>
      <c r="C1096" s="329"/>
      <c r="D1096" s="329"/>
    </row>
    <row r="1097" s="287" customFormat="1" ht="12" spans="1:4">
      <c r="A1097" s="288"/>
      <c r="B1097" s="329"/>
      <c r="C1097" s="329"/>
      <c r="D1097" s="329"/>
    </row>
    <row r="1098" s="287" customFormat="1" ht="12" spans="1:4">
      <c r="A1098" s="288"/>
      <c r="B1098" s="329"/>
      <c r="C1098" s="329"/>
      <c r="D1098" s="329"/>
    </row>
    <row r="1099" s="287" customFormat="1" ht="12" spans="1:4">
      <c r="A1099" s="288"/>
      <c r="B1099" s="329"/>
      <c r="C1099" s="329"/>
      <c r="D1099" s="329"/>
    </row>
    <row r="1100" s="287" customFormat="1" ht="12" spans="1:4">
      <c r="A1100" s="288"/>
      <c r="B1100" s="329"/>
      <c r="C1100" s="329"/>
      <c r="D1100" s="329"/>
    </row>
    <row r="1101" s="287" customFormat="1" ht="12" spans="1:4">
      <c r="A1101" s="288"/>
      <c r="B1101" s="329"/>
      <c r="C1101" s="329"/>
      <c r="D1101" s="329"/>
    </row>
    <row r="1102" s="287" customFormat="1" ht="12" spans="1:4">
      <c r="A1102" s="288"/>
      <c r="B1102" s="329"/>
      <c r="C1102" s="329"/>
      <c r="D1102" s="329"/>
    </row>
    <row r="1103" s="287" customFormat="1" ht="12" spans="1:4">
      <c r="A1103" s="288"/>
      <c r="B1103" s="329"/>
      <c r="C1103" s="329"/>
      <c r="D1103" s="329"/>
    </row>
    <row r="1104" s="287" customFormat="1" ht="12" spans="1:4">
      <c r="A1104" s="288"/>
      <c r="B1104" s="329"/>
      <c r="C1104" s="329"/>
      <c r="D1104" s="329"/>
    </row>
    <row r="1105" s="287" customFormat="1" ht="12" spans="1:4">
      <c r="A1105" s="288"/>
      <c r="B1105" s="329"/>
      <c r="C1105" s="329"/>
      <c r="D1105" s="329"/>
    </row>
    <row r="1106" s="287" customFormat="1" ht="12" spans="1:4">
      <c r="A1106" s="288"/>
      <c r="B1106" s="329"/>
      <c r="C1106" s="329"/>
      <c r="D1106" s="329"/>
    </row>
    <row r="1107" s="287" customFormat="1" ht="12" spans="1:4">
      <c r="A1107" s="288"/>
      <c r="B1107" s="329"/>
      <c r="C1107" s="329"/>
      <c r="D1107" s="329"/>
    </row>
    <row r="1108" s="287" customFormat="1" ht="12" spans="1:4">
      <c r="A1108" s="288"/>
      <c r="B1108" s="329"/>
      <c r="C1108" s="329"/>
      <c r="D1108" s="329"/>
    </row>
    <row r="1109" s="287" customFormat="1" ht="12" spans="1:4">
      <c r="A1109" s="288"/>
      <c r="B1109" s="329"/>
      <c r="C1109" s="329"/>
      <c r="D1109" s="329"/>
    </row>
    <row r="1110" s="287" customFormat="1" ht="12" spans="1:4">
      <c r="A1110" s="288"/>
      <c r="B1110" s="329"/>
      <c r="C1110" s="329"/>
      <c r="D1110" s="329"/>
    </row>
    <row r="1111" s="287" customFormat="1" ht="12" spans="1:4">
      <c r="A1111" s="288"/>
      <c r="B1111" s="329"/>
      <c r="C1111" s="329"/>
      <c r="D1111" s="329"/>
    </row>
    <row r="1112" s="287" customFormat="1" ht="12" spans="1:4">
      <c r="A1112" s="288"/>
      <c r="B1112" s="329"/>
      <c r="C1112" s="329"/>
      <c r="D1112" s="329"/>
    </row>
    <row r="1113" s="287" customFormat="1" ht="12" spans="1:4">
      <c r="A1113" s="288"/>
      <c r="B1113" s="329"/>
      <c r="C1113" s="329"/>
      <c r="D1113" s="329"/>
    </row>
    <row r="1114" s="287" customFormat="1" ht="12" spans="1:4">
      <c r="A1114" s="288"/>
      <c r="B1114" s="329"/>
      <c r="C1114" s="329"/>
      <c r="D1114" s="329"/>
    </row>
    <row r="1115" s="287" customFormat="1" ht="12" spans="1:4">
      <c r="A1115" s="288"/>
      <c r="B1115" s="329"/>
      <c r="C1115" s="329"/>
      <c r="D1115" s="329"/>
    </row>
    <row r="1116" s="287" customFormat="1" ht="12" spans="1:4">
      <c r="A1116" s="288"/>
      <c r="B1116" s="329"/>
      <c r="C1116" s="329"/>
      <c r="D1116" s="329"/>
    </row>
    <row r="1117" s="287" customFormat="1" ht="12" spans="1:4">
      <c r="A1117" s="288"/>
      <c r="B1117" s="329"/>
      <c r="C1117" s="329"/>
      <c r="D1117" s="329"/>
    </row>
    <row r="1118" s="287" customFormat="1" ht="12" spans="1:4">
      <c r="A1118" s="288"/>
      <c r="B1118" s="329"/>
      <c r="C1118" s="329"/>
      <c r="D1118" s="329"/>
    </row>
    <row r="1119" s="287" customFormat="1" ht="12" spans="1:4">
      <c r="A1119" s="288"/>
      <c r="B1119" s="329"/>
      <c r="C1119" s="329"/>
      <c r="D1119" s="329"/>
    </row>
    <row r="1120" s="287" customFormat="1" ht="12" spans="1:4">
      <c r="A1120" s="288"/>
      <c r="B1120" s="329"/>
      <c r="C1120" s="329"/>
      <c r="D1120" s="329"/>
    </row>
    <row r="1121" s="287" customFormat="1" ht="12" spans="1:4">
      <c r="A1121" s="288"/>
      <c r="B1121" s="329"/>
      <c r="C1121" s="329"/>
      <c r="D1121" s="329"/>
    </row>
    <row r="1122" s="287" customFormat="1" ht="12" spans="1:4">
      <c r="A1122" s="288"/>
      <c r="B1122" s="329"/>
      <c r="C1122" s="329"/>
      <c r="D1122" s="329"/>
    </row>
    <row r="1123" s="287" customFormat="1" ht="12" spans="1:4">
      <c r="A1123" s="288"/>
      <c r="B1123" s="329"/>
      <c r="C1123" s="329"/>
      <c r="D1123" s="329"/>
    </row>
    <row r="1124" s="287" customFormat="1" ht="12" spans="1:4">
      <c r="A1124" s="288"/>
      <c r="B1124" s="329"/>
      <c r="C1124" s="329"/>
      <c r="D1124" s="329"/>
    </row>
    <row r="1125" s="287" customFormat="1" ht="12" spans="1:4">
      <c r="A1125" s="288"/>
      <c r="B1125" s="329"/>
      <c r="C1125" s="329"/>
      <c r="D1125" s="329"/>
    </row>
    <row r="1126" s="287" customFormat="1" ht="12" spans="1:4">
      <c r="A1126" s="288"/>
      <c r="B1126" s="329"/>
      <c r="C1126" s="329"/>
      <c r="D1126" s="329"/>
    </row>
    <row r="1127" s="287" customFormat="1" ht="12" spans="1:4">
      <c r="A1127" s="288"/>
      <c r="B1127" s="329"/>
      <c r="C1127" s="329"/>
      <c r="D1127" s="329"/>
    </row>
    <row r="1128" s="287" customFormat="1" ht="12" spans="1:4">
      <c r="A1128" s="288"/>
      <c r="B1128" s="329"/>
      <c r="C1128" s="329"/>
      <c r="D1128" s="329"/>
    </row>
    <row r="1129" s="287" customFormat="1" ht="12" spans="1:4">
      <c r="A1129" s="288"/>
      <c r="B1129" s="329"/>
      <c r="C1129" s="329"/>
      <c r="D1129" s="329"/>
    </row>
    <row r="1130" s="287" customFormat="1" ht="12" spans="1:4">
      <c r="A1130" s="288"/>
      <c r="B1130" s="329"/>
      <c r="C1130" s="329"/>
      <c r="D1130" s="329"/>
    </row>
    <row r="1131" s="287" customFormat="1" ht="12" spans="1:4">
      <c r="A1131" s="288"/>
      <c r="B1131" s="329"/>
      <c r="C1131" s="329"/>
      <c r="D1131" s="329"/>
    </row>
    <row r="1132" s="287" customFormat="1" ht="12" spans="1:4">
      <c r="A1132" s="288"/>
      <c r="B1132" s="329"/>
      <c r="C1132" s="329"/>
      <c r="D1132" s="329"/>
    </row>
    <row r="1133" s="287" customFormat="1" ht="12" spans="1:4">
      <c r="A1133" s="288"/>
      <c r="B1133" s="329"/>
      <c r="C1133" s="329"/>
      <c r="D1133" s="329"/>
    </row>
    <row r="1134" s="287" customFormat="1" ht="12" spans="1:4">
      <c r="A1134" s="288"/>
      <c r="B1134" s="329"/>
      <c r="C1134" s="329"/>
      <c r="D1134" s="329"/>
    </row>
    <row r="1135" s="287" customFormat="1" ht="12" spans="1:4">
      <c r="A1135" s="288"/>
      <c r="B1135" s="329"/>
      <c r="C1135" s="329"/>
      <c r="D1135" s="329"/>
    </row>
    <row r="1136" s="287" customFormat="1" ht="12" spans="1:4">
      <c r="A1136" s="288"/>
      <c r="B1136" s="329"/>
      <c r="C1136" s="329"/>
      <c r="D1136" s="329"/>
    </row>
    <row r="1137" s="287" customFormat="1" ht="12" spans="1:4">
      <c r="A1137" s="288"/>
      <c r="B1137" s="329"/>
      <c r="C1137" s="329"/>
      <c r="D1137" s="329"/>
    </row>
    <row r="1138" s="287" customFormat="1" ht="12" spans="1:4">
      <c r="A1138" s="288"/>
      <c r="B1138" s="329"/>
      <c r="C1138" s="329"/>
      <c r="D1138" s="329"/>
    </row>
    <row r="1139" s="287" customFormat="1" ht="12" spans="1:4">
      <c r="A1139" s="288"/>
      <c r="B1139" s="329"/>
      <c r="C1139" s="329"/>
      <c r="D1139" s="329"/>
    </row>
    <row r="1140" s="287" customFormat="1" ht="12" spans="1:4">
      <c r="A1140" s="288"/>
      <c r="B1140" s="329"/>
      <c r="C1140" s="329"/>
      <c r="D1140" s="329"/>
    </row>
    <row r="1141" s="287" customFormat="1" ht="12" spans="1:4">
      <c r="A1141" s="288"/>
      <c r="B1141" s="329"/>
      <c r="C1141" s="329"/>
      <c r="D1141" s="329"/>
    </row>
    <row r="1142" s="287" customFormat="1" ht="12" spans="1:4">
      <c r="A1142" s="288"/>
      <c r="B1142" s="329"/>
      <c r="C1142" s="329"/>
      <c r="D1142" s="329"/>
    </row>
    <row r="1143" s="287" customFormat="1" ht="12" spans="1:4">
      <c r="A1143" s="288"/>
      <c r="B1143" s="329"/>
      <c r="C1143" s="329"/>
      <c r="D1143" s="329"/>
    </row>
    <row r="1144" s="287" customFormat="1" ht="12" spans="1:4">
      <c r="A1144" s="288"/>
      <c r="B1144" s="329"/>
      <c r="C1144" s="329"/>
      <c r="D1144" s="329"/>
    </row>
    <row r="1145" s="287" customFormat="1" ht="12" spans="1:4">
      <c r="A1145" s="288"/>
      <c r="B1145" s="329"/>
      <c r="C1145" s="329"/>
      <c r="D1145" s="329"/>
    </row>
    <row r="1146" s="287" customFormat="1" ht="12" spans="1:4">
      <c r="A1146" s="288"/>
      <c r="B1146" s="329"/>
      <c r="C1146" s="329"/>
      <c r="D1146" s="329"/>
    </row>
    <row r="1147" s="287" customFormat="1" ht="12" spans="1:4">
      <c r="A1147" s="288"/>
      <c r="B1147" s="329"/>
      <c r="C1147" s="329"/>
      <c r="D1147" s="329"/>
    </row>
    <row r="1148" s="287" customFormat="1" ht="12" spans="1:4">
      <c r="A1148" s="288"/>
      <c r="B1148" s="329"/>
      <c r="C1148" s="329"/>
      <c r="D1148" s="329"/>
    </row>
    <row r="1149" s="287" customFormat="1" ht="12" spans="1:4">
      <c r="A1149" s="288"/>
      <c r="B1149" s="329"/>
      <c r="C1149" s="329"/>
      <c r="D1149" s="329"/>
    </row>
    <row r="1150" s="287" customFormat="1" ht="12" spans="1:4">
      <c r="A1150" s="288"/>
      <c r="B1150" s="329"/>
      <c r="C1150" s="329"/>
      <c r="D1150" s="329"/>
    </row>
    <row r="1151" s="287" customFormat="1" ht="12" spans="1:4">
      <c r="A1151" s="288"/>
      <c r="B1151" s="329"/>
      <c r="C1151" s="329"/>
      <c r="D1151" s="329"/>
    </row>
    <row r="1152" s="287" customFormat="1" ht="12" spans="1:4">
      <c r="A1152" s="288"/>
      <c r="B1152" s="329"/>
      <c r="C1152" s="329"/>
      <c r="D1152" s="329"/>
    </row>
    <row r="1153" s="287" customFormat="1" ht="12" spans="1:4">
      <c r="A1153" s="288"/>
      <c r="B1153" s="329"/>
      <c r="C1153" s="329"/>
      <c r="D1153" s="329"/>
    </row>
    <row r="1154" s="287" customFormat="1" ht="12" spans="1:4">
      <c r="A1154" s="288"/>
      <c r="B1154" s="329"/>
      <c r="C1154" s="329"/>
      <c r="D1154" s="329"/>
    </row>
    <row r="1155" s="287" customFormat="1" ht="12" spans="1:4">
      <c r="A1155" s="288"/>
      <c r="B1155" s="329"/>
      <c r="C1155" s="329"/>
      <c r="D1155" s="329"/>
    </row>
    <row r="1156" s="287" customFormat="1" ht="12" spans="1:4">
      <c r="A1156" s="288"/>
      <c r="B1156" s="329"/>
      <c r="C1156" s="329"/>
      <c r="D1156" s="329"/>
    </row>
    <row r="1157" s="287" customFormat="1" ht="12" spans="1:4">
      <c r="A1157" s="288"/>
      <c r="B1157" s="329"/>
      <c r="C1157" s="329"/>
      <c r="D1157" s="329"/>
    </row>
    <row r="1158" s="287" customFormat="1" ht="12" spans="1:4">
      <c r="A1158" s="288"/>
      <c r="B1158" s="329"/>
      <c r="C1158" s="329"/>
      <c r="D1158" s="329"/>
    </row>
    <row r="1159" s="287" customFormat="1" ht="12" spans="1:4">
      <c r="A1159" s="288"/>
      <c r="B1159" s="329"/>
      <c r="C1159" s="329"/>
      <c r="D1159" s="329"/>
    </row>
    <row r="1160" s="287" customFormat="1" ht="12" spans="1:4">
      <c r="A1160" s="288"/>
      <c r="B1160" s="329"/>
      <c r="C1160" s="329"/>
      <c r="D1160" s="329"/>
    </row>
    <row r="1161" s="287" customFormat="1" ht="12" spans="1:4">
      <c r="A1161" s="288"/>
      <c r="B1161" s="329"/>
      <c r="C1161" s="329"/>
      <c r="D1161" s="329"/>
    </row>
    <row r="1162" s="287" customFormat="1" ht="12" spans="1:4">
      <c r="A1162" s="288"/>
      <c r="B1162" s="329"/>
      <c r="C1162" s="329"/>
      <c r="D1162" s="329"/>
    </row>
    <row r="1163" s="287" customFormat="1" ht="12" spans="1:4">
      <c r="A1163" s="288"/>
      <c r="B1163" s="329"/>
      <c r="C1163" s="329"/>
      <c r="D1163" s="329"/>
    </row>
    <row r="1164" s="287" customFormat="1" ht="12" spans="1:4">
      <c r="A1164" s="288"/>
      <c r="B1164" s="329"/>
      <c r="C1164" s="329"/>
      <c r="D1164" s="329"/>
    </row>
    <row r="1165" s="287" customFormat="1" ht="12" spans="1:4">
      <c r="A1165" s="288"/>
      <c r="B1165" s="329"/>
      <c r="C1165" s="329"/>
      <c r="D1165" s="329"/>
    </row>
    <row r="1166" s="287" customFormat="1" ht="12" spans="1:4">
      <c r="A1166" s="288"/>
      <c r="B1166" s="329"/>
      <c r="C1166" s="329"/>
      <c r="D1166" s="329"/>
    </row>
    <row r="1167" s="287" customFormat="1" ht="12" spans="1:4">
      <c r="A1167" s="288"/>
      <c r="B1167" s="329"/>
      <c r="C1167" s="329"/>
      <c r="D1167" s="329"/>
    </row>
    <row r="1168" s="287" customFormat="1" ht="12" spans="1:4">
      <c r="A1168" s="288"/>
      <c r="B1168" s="329"/>
      <c r="C1168" s="329"/>
      <c r="D1168" s="329"/>
    </row>
    <row r="1169" s="287" customFormat="1" ht="12" spans="1:4">
      <c r="A1169" s="288"/>
      <c r="B1169" s="329"/>
      <c r="C1169" s="329"/>
      <c r="D1169" s="329"/>
    </row>
    <row r="1170" s="287" customFormat="1" ht="12" spans="1:4">
      <c r="A1170" s="288"/>
      <c r="B1170" s="329"/>
      <c r="C1170" s="329"/>
      <c r="D1170" s="329"/>
    </row>
    <row r="1171" s="287" customFormat="1" ht="12" spans="1:4">
      <c r="A1171" s="288"/>
      <c r="B1171" s="329"/>
      <c r="C1171" s="329"/>
      <c r="D1171" s="329"/>
    </row>
    <row r="1172" s="287" customFormat="1" ht="12" spans="1:4">
      <c r="A1172" s="288"/>
      <c r="B1172" s="329"/>
      <c r="C1172" s="329"/>
      <c r="D1172" s="329"/>
    </row>
    <row r="1173" s="287" customFormat="1" ht="12" spans="1:4">
      <c r="A1173" s="288"/>
      <c r="B1173" s="329"/>
      <c r="C1173" s="329"/>
      <c r="D1173" s="329"/>
    </row>
    <row r="1174" s="287" customFormat="1" ht="12" spans="1:4">
      <c r="A1174" s="288"/>
      <c r="B1174" s="329"/>
      <c r="C1174" s="329"/>
      <c r="D1174" s="329"/>
    </row>
    <row r="1175" s="287" customFormat="1" ht="12" spans="1:4">
      <c r="A1175" s="288"/>
      <c r="B1175" s="329"/>
      <c r="C1175" s="329"/>
      <c r="D1175" s="329"/>
    </row>
    <row r="1176" s="287" customFormat="1" ht="12" spans="1:4">
      <c r="A1176" s="288"/>
      <c r="B1176" s="329"/>
      <c r="C1176" s="329"/>
      <c r="D1176" s="329"/>
    </row>
    <row r="1177" s="287" customFormat="1" ht="12" spans="1:4">
      <c r="A1177" s="288"/>
      <c r="B1177" s="329"/>
      <c r="C1177" s="329"/>
      <c r="D1177" s="329"/>
    </row>
    <row r="1178" s="287" customFormat="1" ht="12" spans="1:4">
      <c r="A1178" s="288"/>
      <c r="B1178" s="329"/>
      <c r="C1178" s="329"/>
      <c r="D1178" s="329"/>
    </row>
    <row r="1179" s="287" customFormat="1" ht="12" spans="1:4">
      <c r="A1179" s="288"/>
      <c r="B1179" s="329"/>
      <c r="C1179" s="329"/>
      <c r="D1179" s="329"/>
    </row>
    <row r="1180" s="287" customFormat="1" ht="12" spans="1:4">
      <c r="A1180" s="288"/>
      <c r="B1180" s="329"/>
      <c r="C1180" s="329"/>
      <c r="D1180" s="329"/>
    </row>
    <row r="1181" s="287" customFormat="1" ht="12" spans="1:4">
      <c r="A1181" s="288"/>
      <c r="B1181" s="329"/>
      <c r="C1181" s="329"/>
      <c r="D1181" s="329"/>
    </row>
    <row r="1182" s="287" customFormat="1" ht="12" spans="1:4">
      <c r="A1182" s="288"/>
      <c r="B1182" s="329"/>
      <c r="C1182" s="329"/>
      <c r="D1182" s="329"/>
    </row>
    <row r="1183" s="287" customFormat="1" ht="12" spans="1:4">
      <c r="A1183" s="288"/>
      <c r="B1183" s="329"/>
      <c r="C1183" s="329"/>
      <c r="D1183" s="329"/>
    </row>
    <row r="1184" s="287" customFormat="1" ht="12" spans="1:4">
      <c r="A1184" s="288"/>
      <c r="B1184" s="329"/>
      <c r="C1184" s="329"/>
      <c r="D1184" s="329"/>
    </row>
    <row r="1185" s="287" customFormat="1" ht="12" spans="1:4">
      <c r="A1185" s="288"/>
      <c r="B1185" s="329"/>
      <c r="C1185" s="329"/>
      <c r="D1185" s="329"/>
    </row>
    <row r="1186" s="287" customFormat="1" ht="12" spans="1:4">
      <c r="A1186" s="288"/>
      <c r="B1186" s="329"/>
      <c r="C1186" s="329"/>
      <c r="D1186" s="329"/>
    </row>
    <row r="1187" s="287" customFormat="1" ht="12" spans="1:4">
      <c r="A1187" s="288"/>
      <c r="B1187" s="329"/>
      <c r="C1187" s="329"/>
      <c r="D1187" s="329"/>
    </row>
    <row r="1188" s="287" customFormat="1" ht="12" spans="1:4">
      <c r="A1188" s="288"/>
      <c r="B1188" s="329"/>
      <c r="C1188" s="329"/>
      <c r="D1188" s="329"/>
    </row>
    <row r="1189" s="287" customFormat="1" ht="12" spans="1:4">
      <c r="A1189" s="288"/>
      <c r="B1189" s="329"/>
      <c r="C1189" s="329"/>
      <c r="D1189" s="329"/>
    </row>
    <row r="1190" s="287" customFormat="1" ht="12" spans="1:4">
      <c r="A1190" s="288"/>
      <c r="B1190" s="329"/>
      <c r="C1190" s="329"/>
      <c r="D1190" s="329"/>
    </row>
    <row r="1191" s="287" customFormat="1" ht="12" spans="1:4">
      <c r="A1191" s="288"/>
      <c r="B1191" s="329"/>
      <c r="C1191" s="329"/>
      <c r="D1191" s="329"/>
    </row>
    <row r="1192" s="287" customFormat="1" ht="12" spans="1:4">
      <c r="A1192" s="288"/>
      <c r="B1192" s="329"/>
      <c r="C1192" s="329"/>
      <c r="D1192" s="329"/>
    </row>
    <row r="1193" s="287" customFormat="1" ht="12" spans="1:4">
      <c r="A1193" s="288"/>
      <c r="B1193" s="329"/>
      <c r="C1193" s="329"/>
      <c r="D1193" s="329"/>
    </row>
    <row r="1194" s="287" customFormat="1" ht="12" spans="1:4">
      <c r="A1194" s="288"/>
      <c r="B1194" s="329"/>
      <c r="C1194" s="329"/>
      <c r="D1194" s="329"/>
    </row>
    <row r="1195" s="287" customFormat="1" ht="12" spans="1:4">
      <c r="A1195" s="288"/>
      <c r="B1195" s="329"/>
      <c r="C1195" s="329"/>
      <c r="D1195" s="329"/>
    </row>
    <row r="1196" s="287" customFormat="1" ht="12" spans="1:4">
      <c r="A1196" s="288"/>
      <c r="B1196" s="329"/>
      <c r="C1196" s="329"/>
      <c r="D1196" s="329"/>
    </row>
    <row r="1197" s="287" customFormat="1" ht="12" spans="1:4">
      <c r="A1197" s="288"/>
      <c r="B1197" s="329"/>
      <c r="C1197" s="329"/>
      <c r="D1197" s="329"/>
    </row>
    <row r="1198" s="287" customFormat="1" ht="12" spans="1:4">
      <c r="A1198" s="288"/>
      <c r="B1198" s="329"/>
      <c r="C1198" s="329"/>
      <c r="D1198" s="329"/>
    </row>
    <row r="1199" s="287" customFormat="1" ht="12" spans="1:4">
      <c r="A1199" s="288"/>
      <c r="B1199" s="329"/>
      <c r="C1199" s="329"/>
      <c r="D1199" s="329"/>
    </row>
    <row r="1200" s="287" customFormat="1" ht="12" spans="1:4">
      <c r="A1200" s="288"/>
      <c r="B1200" s="329"/>
      <c r="C1200" s="329"/>
      <c r="D1200" s="329"/>
    </row>
    <row r="1201" s="287" customFormat="1" ht="12" spans="1:4">
      <c r="A1201" s="288"/>
      <c r="B1201" s="329"/>
      <c r="C1201" s="329"/>
      <c r="D1201" s="329"/>
    </row>
    <row r="1202" s="287" customFormat="1" ht="12" spans="1:4">
      <c r="A1202" s="288"/>
      <c r="B1202" s="329"/>
      <c r="C1202" s="329"/>
      <c r="D1202" s="329"/>
    </row>
    <row r="1203" s="287" customFormat="1" ht="12" spans="1:4">
      <c r="A1203" s="288"/>
      <c r="B1203" s="329"/>
      <c r="C1203" s="329"/>
      <c r="D1203" s="329"/>
    </row>
    <row r="1204" s="287" customFormat="1" ht="12" spans="1:4">
      <c r="A1204" s="288"/>
      <c r="B1204" s="329"/>
      <c r="C1204" s="329"/>
      <c r="D1204" s="329"/>
    </row>
    <row r="1205" s="287" customFormat="1" ht="12" spans="1:4">
      <c r="A1205" s="288"/>
      <c r="B1205" s="329"/>
      <c r="C1205" s="329"/>
      <c r="D1205" s="329"/>
    </row>
    <row r="1206" s="287" customFormat="1" ht="12" spans="1:4">
      <c r="A1206" s="288"/>
      <c r="B1206" s="329"/>
      <c r="C1206" s="329"/>
      <c r="D1206" s="329"/>
    </row>
    <row r="1207" s="287" customFormat="1" ht="12" spans="1:4">
      <c r="A1207" s="288"/>
      <c r="B1207" s="329"/>
      <c r="C1207" s="329"/>
      <c r="D1207" s="329"/>
    </row>
    <row r="1208" s="287" customFormat="1" ht="12" spans="1:4">
      <c r="A1208" s="288"/>
      <c r="B1208" s="329"/>
      <c r="C1208" s="329"/>
      <c r="D1208" s="329"/>
    </row>
    <row r="1209" s="287" customFormat="1" ht="12" spans="1:4">
      <c r="A1209" s="288"/>
      <c r="B1209" s="329"/>
      <c r="C1209" s="329"/>
      <c r="D1209" s="329"/>
    </row>
    <row r="1210" s="287" customFormat="1" ht="12" spans="1:4">
      <c r="A1210" s="288"/>
      <c r="B1210" s="329"/>
      <c r="C1210" s="329"/>
      <c r="D1210" s="329"/>
    </row>
    <row r="1211" s="287" customFormat="1" ht="12" spans="1:4">
      <c r="A1211" s="288"/>
      <c r="B1211" s="329"/>
      <c r="C1211" s="329"/>
      <c r="D1211" s="329"/>
    </row>
    <row r="1212" s="287" customFormat="1" ht="12" spans="1:4">
      <c r="A1212" s="288"/>
      <c r="B1212" s="329"/>
      <c r="C1212" s="329"/>
      <c r="D1212" s="329"/>
    </row>
    <row r="1213" s="287" customFormat="1" ht="12" spans="1:4">
      <c r="A1213" s="288"/>
      <c r="B1213" s="329"/>
      <c r="C1213" s="329"/>
      <c r="D1213" s="329"/>
    </row>
    <row r="1214" s="287" customFormat="1" ht="12" spans="1:4">
      <c r="A1214" s="288"/>
      <c r="B1214" s="329"/>
      <c r="C1214" s="329"/>
      <c r="D1214" s="329"/>
    </row>
    <row r="1215" s="287" customFormat="1" ht="12" spans="1:4">
      <c r="A1215" s="288"/>
      <c r="B1215" s="329"/>
      <c r="C1215" s="329"/>
      <c r="D1215" s="329"/>
    </row>
    <row r="1216" s="287" customFormat="1" ht="12" spans="1:4">
      <c r="A1216" s="288"/>
      <c r="B1216" s="329"/>
      <c r="C1216" s="329"/>
      <c r="D1216" s="329"/>
    </row>
    <row r="1217" s="287" customFormat="1" ht="12" spans="1:4">
      <c r="A1217" s="288"/>
      <c r="B1217" s="329"/>
      <c r="C1217" s="329"/>
      <c r="D1217" s="329"/>
    </row>
    <row r="1218" s="287" customFormat="1" ht="12" spans="1:4">
      <c r="A1218" s="288"/>
      <c r="B1218" s="329"/>
      <c r="C1218" s="329"/>
      <c r="D1218" s="329"/>
    </row>
    <row r="1219" s="287" customFormat="1" ht="12" spans="1:4">
      <c r="A1219" s="288"/>
      <c r="B1219" s="329"/>
      <c r="C1219" s="329"/>
      <c r="D1219" s="329"/>
    </row>
    <row r="1220" s="287" customFormat="1" ht="12" spans="1:4">
      <c r="A1220" s="288"/>
      <c r="B1220" s="329"/>
      <c r="C1220" s="329"/>
      <c r="D1220" s="329"/>
    </row>
    <row r="1221" s="287" customFormat="1" ht="12" spans="1:4">
      <c r="A1221" s="288"/>
      <c r="B1221" s="329"/>
      <c r="C1221" s="329"/>
      <c r="D1221" s="329"/>
    </row>
    <row r="1222" s="287" customFormat="1" ht="12" spans="1:4">
      <c r="A1222" s="288"/>
      <c r="B1222" s="329"/>
      <c r="C1222" s="329"/>
      <c r="D1222" s="329"/>
    </row>
    <row r="1223" s="287" customFormat="1" ht="12" spans="1:4">
      <c r="A1223" s="288"/>
      <c r="B1223" s="329"/>
      <c r="C1223" s="329"/>
      <c r="D1223" s="329"/>
    </row>
    <row r="1224" s="287" customFormat="1" ht="12" spans="1:4">
      <c r="A1224" s="288"/>
      <c r="B1224" s="329"/>
      <c r="C1224" s="329"/>
      <c r="D1224" s="329"/>
    </row>
    <row r="1225" s="287" customFormat="1" ht="12" spans="1:4">
      <c r="A1225" s="288"/>
      <c r="B1225" s="329"/>
      <c r="C1225" s="329"/>
      <c r="D1225" s="329"/>
    </row>
    <row r="1226" s="287" customFormat="1" ht="12" spans="1:4">
      <c r="A1226" s="288"/>
      <c r="B1226" s="329"/>
      <c r="C1226" s="329"/>
      <c r="D1226" s="329"/>
    </row>
    <row r="1227" s="287" customFormat="1" ht="12" spans="1:4">
      <c r="A1227" s="288"/>
      <c r="B1227" s="329"/>
      <c r="C1227" s="329"/>
      <c r="D1227" s="329"/>
    </row>
    <row r="1228" s="287" customFormat="1" ht="12" spans="1:4">
      <c r="A1228" s="288"/>
      <c r="B1228" s="329"/>
      <c r="C1228" s="329"/>
      <c r="D1228" s="329"/>
    </row>
    <row r="1229" s="287" customFormat="1" ht="12" spans="1:4">
      <c r="A1229" s="288"/>
      <c r="B1229" s="329"/>
      <c r="C1229" s="329"/>
      <c r="D1229" s="329"/>
    </row>
    <row r="1230" s="287" customFormat="1" ht="12" spans="1:4">
      <c r="A1230" s="288"/>
      <c r="B1230" s="329"/>
      <c r="C1230" s="329"/>
      <c r="D1230" s="329"/>
    </row>
    <row r="1231" s="287" customFormat="1" ht="12" spans="1:4">
      <c r="A1231" s="288"/>
      <c r="B1231" s="329"/>
      <c r="C1231" s="329"/>
      <c r="D1231" s="329"/>
    </row>
    <row r="1232" s="287" customFormat="1" ht="12" spans="1:4">
      <c r="A1232" s="288"/>
      <c r="B1232" s="329"/>
      <c r="C1232" s="329"/>
      <c r="D1232" s="329"/>
    </row>
    <row r="1233" s="287" customFormat="1" ht="12" spans="1:4">
      <c r="A1233" s="288"/>
      <c r="B1233" s="329"/>
      <c r="C1233" s="329"/>
      <c r="D1233" s="329"/>
    </row>
    <row r="1234" s="287" customFormat="1" ht="12" spans="1:4">
      <c r="A1234" s="288"/>
      <c r="B1234" s="329"/>
      <c r="C1234" s="329"/>
      <c r="D1234" s="329"/>
    </row>
    <row r="1235" s="287" customFormat="1" ht="12" spans="1:4">
      <c r="A1235" s="288"/>
      <c r="B1235" s="329"/>
      <c r="C1235" s="329"/>
      <c r="D1235" s="329"/>
    </row>
    <row r="1236" s="287" customFormat="1" ht="12" spans="1:4">
      <c r="A1236" s="288"/>
      <c r="B1236" s="329"/>
      <c r="C1236" s="329"/>
      <c r="D1236" s="329"/>
    </row>
    <row r="1237" s="287" customFormat="1" ht="12" spans="1:4">
      <c r="A1237" s="288"/>
      <c r="B1237" s="329"/>
      <c r="C1237" s="329"/>
      <c r="D1237" s="329"/>
    </row>
    <row r="1238" s="287" customFormat="1" ht="12" spans="1:4">
      <c r="A1238" s="288"/>
      <c r="B1238" s="329"/>
      <c r="C1238" s="329"/>
      <c r="D1238" s="329"/>
    </row>
    <row r="1239" s="287" customFormat="1" ht="12" spans="1:4">
      <c r="A1239" s="288"/>
      <c r="B1239" s="329"/>
      <c r="C1239" s="329"/>
      <c r="D1239" s="329"/>
    </row>
    <row r="1240" s="287" customFormat="1" ht="12" spans="1:4">
      <c r="A1240" s="288"/>
      <c r="B1240" s="329"/>
      <c r="C1240" s="329"/>
      <c r="D1240" s="329"/>
    </row>
    <row r="1241" s="287" customFormat="1" ht="12" spans="1:4">
      <c r="A1241" s="288"/>
      <c r="B1241" s="329"/>
      <c r="C1241" s="329"/>
      <c r="D1241" s="329"/>
    </row>
    <row r="1242" s="287" customFormat="1" ht="12" spans="1:4">
      <c r="A1242" s="288"/>
      <c r="B1242" s="329"/>
      <c r="C1242" s="329"/>
      <c r="D1242" s="329"/>
    </row>
    <row r="1243" s="287" customFormat="1" ht="12" spans="1:4">
      <c r="A1243" s="288"/>
      <c r="B1243" s="329"/>
      <c r="C1243" s="329"/>
      <c r="D1243" s="329"/>
    </row>
    <row r="1244" s="287" customFormat="1" ht="12" spans="1:4">
      <c r="A1244" s="288"/>
      <c r="B1244" s="329"/>
      <c r="C1244" s="329"/>
      <c r="D1244" s="329"/>
    </row>
    <row r="1245" s="287" customFormat="1" ht="12" spans="1:4">
      <c r="A1245" s="288"/>
      <c r="B1245" s="329"/>
      <c r="C1245" s="329"/>
      <c r="D1245" s="329"/>
    </row>
    <row r="1246" s="287" customFormat="1" ht="12" spans="1:4">
      <c r="A1246" s="288"/>
      <c r="B1246" s="329"/>
      <c r="C1246" s="329"/>
      <c r="D1246" s="329"/>
    </row>
    <row r="1247" s="287" customFormat="1" ht="12" spans="1:4">
      <c r="A1247" s="288"/>
      <c r="B1247" s="329"/>
      <c r="C1247" s="329"/>
      <c r="D1247" s="329"/>
    </row>
    <row r="1248" s="287" customFormat="1" ht="12" spans="1:4">
      <c r="A1248" s="288"/>
      <c r="B1248" s="329"/>
      <c r="C1248" s="329"/>
      <c r="D1248" s="329"/>
    </row>
    <row r="1249" s="287" customFormat="1" ht="12" spans="1:4">
      <c r="A1249" s="288"/>
      <c r="B1249" s="329"/>
      <c r="C1249" s="329"/>
      <c r="D1249" s="329"/>
    </row>
    <row r="1250" s="287" customFormat="1" ht="12" spans="1:4">
      <c r="A1250" s="288"/>
      <c r="B1250" s="329"/>
      <c r="C1250" s="329"/>
      <c r="D1250" s="329"/>
    </row>
    <row r="1251" s="287" customFormat="1" ht="12" spans="1:4">
      <c r="A1251" s="288"/>
      <c r="B1251" s="329"/>
      <c r="C1251" s="329"/>
      <c r="D1251" s="329"/>
    </row>
    <row r="1252" s="287" customFormat="1" ht="12" spans="1:4">
      <c r="A1252" s="288"/>
      <c r="B1252" s="329"/>
      <c r="C1252" s="329"/>
      <c r="D1252" s="329"/>
    </row>
    <row r="1253" s="287" customFormat="1" ht="12" spans="1:4">
      <c r="A1253" s="288"/>
      <c r="B1253" s="329"/>
      <c r="C1253" s="329"/>
      <c r="D1253" s="329"/>
    </row>
    <row r="1254" s="287" customFormat="1" ht="12" spans="1:4">
      <c r="A1254" s="288"/>
      <c r="B1254" s="329"/>
      <c r="C1254" s="329"/>
      <c r="D1254" s="329"/>
    </row>
    <row r="1255" s="287" customFormat="1" ht="12" spans="1:4">
      <c r="A1255" s="288"/>
      <c r="B1255" s="329"/>
      <c r="C1255" s="329"/>
      <c r="D1255" s="329"/>
    </row>
    <row r="1256" s="287" customFormat="1" ht="12" spans="1:4">
      <c r="A1256" s="288"/>
      <c r="B1256" s="329"/>
      <c r="C1256" s="329"/>
      <c r="D1256" s="329"/>
    </row>
    <row r="1257" s="287" customFormat="1" ht="12" spans="1:4">
      <c r="A1257" s="288"/>
      <c r="B1257" s="329"/>
      <c r="C1257" s="329"/>
      <c r="D1257" s="329"/>
    </row>
    <row r="1258" s="287" customFormat="1" ht="12" spans="1:4">
      <c r="A1258" s="288"/>
      <c r="B1258" s="329"/>
      <c r="C1258" s="329"/>
      <c r="D1258" s="329"/>
    </row>
    <row r="1259" s="287" customFormat="1" ht="12" spans="1:4">
      <c r="A1259" s="288"/>
      <c r="B1259" s="329"/>
      <c r="C1259" s="329"/>
      <c r="D1259" s="329"/>
    </row>
    <row r="1260" s="287" customFormat="1" ht="12" spans="1:4">
      <c r="A1260" s="288"/>
      <c r="B1260" s="329"/>
      <c r="C1260" s="329"/>
      <c r="D1260" s="329"/>
    </row>
    <row r="1261" s="287" customFormat="1" ht="12" spans="1:4">
      <c r="A1261" s="288"/>
      <c r="B1261" s="329"/>
      <c r="C1261" s="329"/>
      <c r="D1261" s="329"/>
    </row>
    <row r="1262" s="287" customFormat="1" ht="12" spans="1:4">
      <c r="A1262" s="288"/>
      <c r="B1262" s="329"/>
      <c r="C1262" s="329"/>
      <c r="D1262" s="329"/>
    </row>
    <row r="1263" s="287" customFormat="1" ht="12" spans="1:4">
      <c r="A1263" s="288"/>
      <c r="B1263" s="329"/>
      <c r="C1263" s="329"/>
      <c r="D1263" s="329"/>
    </row>
    <row r="1264" s="287" customFormat="1" ht="12" spans="1:4">
      <c r="A1264" s="288"/>
      <c r="B1264" s="329"/>
      <c r="C1264" s="329"/>
      <c r="D1264" s="329"/>
    </row>
    <row r="1265" s="287" customFormat="1" ht="12" spans="1:4">
      <c r="A1265" s="288"/>
      <c r="B1265" s="329"/>
      <c r="C1265" s="329"/>
      <c r="D1265" s="329"/>
    </row>
    <row r="1266" s="287" customFormat="1" ht="12" spans="1:4">
      <c r="A1266" s="288"/>
      <c r="B1266" s="329"/>
      <c r="C1266" s="329"/>
      <c r="D1266" s="329"/>
    </row>
    <row r="1267" s="287" customFormat="1" ht="12" spans="1:4">
      <c r="A1267" s="288"/>
      <c r="B1267" s="329"/>
      <c r="C1267" s="329"/>
      <c r="D1267" s="329"/>
    </row>
    <row r="1268" s="287" customFormat="1" ht="12" spans="1:4">
      <c r="A1268" s="288"/>
      <c r="B1268" s="329"/>
      <c r="C1268" s="329"/>
      <c r="D1268" s="329"/>
    </row>
    <row r="1269" s="287" customFormat="1" ht="12" spans="1:4">
      <c r="A1269" s="288"/>
      <c r="B1269" s="329"/>
      <c r="C1269" s="329"/>
      <c r="D1269" s="329"/>
    </row>
    <row r="1270" s="287" customFormat="1" ht="12" spans="1:4">
      <c r="A1270" s="288"/>
      <c r="B1270" s="329"/>
      <c r="C1270" s="329"/>
      <c r="D1270" s="329"/>
    </row>
    <row r="1271" s="287" customFormat="1" ht="12" spans="1:4">
      <c r="A1271" s="288"/>
      <c r="B1271" s="329"/>
      <c r="C1271" s="329"/>
      <c r="D1271" s="329"/>
    </row>
    <row r="1272" s="287" customFormat="1" ht="12" spans="1:4">
      <c r="A1272" s="288"/>
      <c r="B1272" s="329"/>
      <c r="C1272" s="329"/>
      <c r="D1272" s="329"/>
    </row>
    <row r="1273" s="287" customFormat="1" ht="12" spans="1:4">
      <c r="A1273" s="288"/>
      <c r="B1273" s="329"/>
      <c r="C1273" s="329"/>
      <c r="D1273" s="329"/>
    </row>
    <row r="1274" s="287" customFormat="1" ht="12" spans="1:4">
      <c r="A1274" s="288"/>
      <c r="B1274" s="329"/>
      <c r="C1274" s="329"/>
      <c r="D1274" s="329"/>
    </row>
    <row r="1275" s="287" customFormat="1" ht="12" spans="1:4">
      <c r="A1275" s="288"/>
      <c r="B1275" s="329"/>
      <c r="C1275" s="329"/>
      <c r="D1275" s="329"/>
    </row>
    <row r="1276" s="287" customFormat="1" ht="12" spans="1:4">
      <c r="A1276" s="288"/>
      <c r="B1276" s="329"/>
      <c r="C1276" s="329"/>
      <c r="D1276" s="329"/>
    </row>
    <row r="1277" s="287" customFormat="1" ht="12" spans="1:4">
      <c r="A1277" s="288"/>
      <c r="B1277" s="329"/>
      <c r="C1277" s="329"/>
      <c r="D1277" s="329"/>
    </row>
    <row r="1278" s="287" customFormat="1" ht="12" spans="1:4">
      <c r="A1278" s="288"/>
      <c r="B1278" s="329"/>
      <c r="C1278" s="329"/>
      <c r="D1278" s="329"/>
    </row>
    <row r="1279" s="287" customFormat="1" ht="12" spans="1:4">
      <c r="A1279" s="288"/>
      <c r="B1279" s="329"/>
      <c r="C1279" s="329"/>
      <c r="D1279" s="329"/>
    </row>
    <row r="1280" s="287" customFormat="1" ht="12" spans="1:4">
      <c r="A1280" s="288"/>
      <c r="B1280" s="329"/>
      <c r="C1280" s="329"/>
      <c r="D1280" s="329"/>
    </row>
    <row r="1281" s="287" customFormat="1" ht="12" spans="1:4">
      <c r="A1281" s="288"/>
      <c r="B1281" s="329"/>
      <c r="C1281" s="329"/>
      <c r="D1281" s="329"/>
    </row>
    <row r="1282" s="287" customFormat="1" ht="12" spans="1:4">
      <c r="A1282" s="288"/>
      <c r="B1282" s="329"/>
      <c r="C1282" s="329"/>
      <c r="D1282" s="329"/>
    </row>
    <row r="1283" s="287" customFormat="1" ht="12" spans="1:4">
      <c r="A1283" s="288"/>
      <c r="B1283" s="329"/>
      <c r="C1283" s="329"/>
      <c r="D1283" s="329"/>
    </row>
    <row r="1284" s="287" customFormat="1" ht="12" spans="1:4">
      <c r="A1284" s="288"/>
      <c r="B1284" s="329"/>
      <c r="C1284" s="329"/>
      <c r="D1284" s="329"/>
    </row>
    <row r="1285" s="287" customFormat="1" ht="12" spans="1:4">
      <c r="A1285" s="288"/>
      <c r="B1285" s="329"/>
      <c r="C1285" s="329"/>
      <c r="D1285" s="329"/>
    </row>
    <row r="1286" s="287" customFormat="1" ht="12" spans="1:4">
      <c r="A1286" s="288"/>
      <c r="B1286" s="329"/>
      <c r="C1286" s="329"/>
      <c r="D1286" s="329"/>
    </row>
    <row r="1287" s="287" customFormat="1" ht="12" spans="1:4">
      <c r="A1287" s="288"/>
      <c r="B1287" s="329"/>
      <c r="C1287" s="329"/>
      <c r="D1287" s="329"/>
    </row>
    <row r="1288" s="287" customFormat="1" ht="12" spans="1:4">
      <c r="A1288" s="288"/>
      <c r="B1288" s="329"/>
      <c r="C1288" s="329"/>
      <c r="D1288" s="329"/>
    </row>
    <row r="1289" s="287" customFormat="1" ht="12" spans="1:4">
      <c r="A1289" s="288"/>
      <c r="B1289" s="329"/>
      <c r="C1289" s="329"/>
      <c r="D1289" s="329"/>
    </row>
    <row r="1290" s="287" customFormat="1" ht="12" spans="1:4">
      <c r="A1290" s="288"/>
      <c r="B1290" s="329"/>
      <c r="C1290" s="329"/>
      <c r="D1290" s="329"/>
    </row>
    <row r="1291" s="287" customFormat="1" ht="12" spans="1:4">
      <c r="A1291" s="288"/>
      <c r="B1291" s="329"/>
      <c r="C1291" s="329"/>
      <c r="D1291" s="329"/>
    </row>
    <row r="1292" s="287" customFormat="1" ht="12" spans="1:4">
      <c r="A1292" s="288"/>
      <c r="B1292" s="329"/>
      <c r="C1292" s="329"/>
      <c r="D1292" s="329"/>
    </row>
    <row r="1293" s="287" customFormat="1" ht="12" spans="1:4">
      <c r="A1293" s="288"/>
      <c r="B1293" s="329"/>
      <c r="C1293" s="329"/>
      <c r="D1293" s="329"/>
    </row>
    <row r="1294" s="287" customFormat="1" ht="12" spans="1:4">
      <c r="A1294" s="288"/>
      <c r="B1294" s="329"/>
      <c r="C1294" s="329"/>
      <c r="D1294" s="329"/>
    </row>
    <row r="1295" s="287" customFormat="1" ht="12" spans="1:4">
      <c r="A1295" s="288"/>
      <c r="B1295" s="329"/>
      <c r="C1295" s="329"/>
      <c r="D1295" s="329"/>
    </row>
    <row r="1296" s="287" customFormat="1" ht="12" spans="1:4">
      <c r="A1296" s="288"/>
      <c r="B1296" s="329"/>
      <c r="C1296" s="329"/>
      <c r="D1296" s="329"/>
    </row>
    <row r="1297" s="287" customFormat="1" ht="12" spans="1:4">
      <c r="A1297" s="288"/>
      <c r="B1297" s="329"/>
      <c r="C1297" s="329"/>
      <c r="D1297" s="329"/>
    </row>
    <row r="1298" s="287" customFormat="1" ht="12" spans="1:4">
      <c r="A1298" s="288"/>
      <c r="B1298" s="329"/>
      <c r="C1298" s="329"/>
      <c r="D1298" s="329"/>
    </row>
    <row r="1299" s="287" customFormat="1" ht="12" spans="1:4">
      <c r="A1299" s="288"/>
      <c r="B1299" s="329"/>
      <c r="C1299" s="329"/>
      <c r="D1299" s="329"/>
    </row>
    <row r="1300" s="287" customFormat="1" ht="12" spans="1:4">
      <c r="A1300" s="288"/>
      <c r="B1300" s="329"/>
      <c r="C1300" s="329"/>
      <c r="D1300" s="329"/>
    </row>
    <row r="1301" s="287" customFormat="1" ht="12" spans="1:4">
      <c r="A1301" s="288"/>
      <c r="B1301" s="329"/>
      <c r="C1301" s="329"/>
      <c r="D1301" s="329"/>
    </row>
    <row r="1302" s="287" customFormat="1" ht="12" spans="1:4">
      <c r="A1302" s="288"/>
      <c r="B1302" s="329"/>
      <c r="C1302" s="329"/>
      <c r="D1302" s="329"/>
    </row>
    <row r="1303" s="287" customFormat="1" ht="12" spans="1:4">
      <c r="A1303" s="288"/>
      <c r="B1303" s="329"/>
      <c r="C1303" s="329"/>
      <c r="D1303" s="329"/>
    </row>
    <row r="1304" s="287" customFormat="1" ht="12" spans="1:4">
      <c r="A1304" s="288"/>
      <c r="B1304" s="329"/>
      <c r="C1304" s="329"/>
      <c r="D1304" s="329"/>
    </row>
    <row r="1305" s="287" customFormat="1" ht="12" spans="1:4">
      <c r="A1305" s="288"/>
      <c r="B1305" s="329"/>
      <c r="C1305" s="329"/>
      <c r="D1305" s="329"/>
    </row>
    <row r="1306" s="287" customFormat="1" ht="12" spans="1:4">
      <c r="A1306" s="288"/>
      <c r="B1306" s="329"/>
      <c r="C1306" s="329"/>
      <c r="D1306" s="329"/>
    </row>
    <row r="1307" s="287" customFormat="1" ht="12" spans="1:4">
      <c r="A1307" s="288"/>
      <c r="B1307" s="329"/>
      <c r="C1307" s="329"/>
      <c r="D1307" s="329"/>
    </row>
    <row r="1308" s="287" customFormat="1" ht="12" spans="1:4">
      <c r="A1308" s="288"/>
      <c r="B1308" s="329"/>
      <c r="C1308" s="329"/>
      <c r="D1308" s="329"/>
    </row>
    <row r="1309" s="287" customFormat="1" ht="12" spans="1:4">
      <c r="A1309" s="288"/>
      <c r="B1309" s="329"/>
      <c r="C1309" s="329"/>
      <c r="D1309" s="329"/>
    </row>
    <row r="1310" s="287" customFormat="1" ht="12" spans="1:4">
      <c r="A1310" s="288"/>
      <c r="B1310" s="329"/>
      <c r="C1310" s="329"/>
      <c r="D1310" s="329"/>
    </row>
    <row r="1311" s="287" customFormat="1" ht="12" spans="1:4">
      <c r="A1311" s="288"/>
      <c r="B1311" s="329"/>
      <c r="C1311" s="329"/>
      <c r="D1311" s="329"/>
    </row>
    <row r="1312" s="287" customFormat="1" ht="12" spans="1:4">
      <c r="A1312" s="288"/>
      <c r="B1312" s="329"/>
      <c r="C1312" s="329"/>
      <c r="D1312" s="329"/>
    </row>
    <row r="1313" s="287" customFormat="1" ht="12" spans="1:4">
      <c r="A1313" s="288"/>
      <c r="B1313" s="329"/>
      <c r="C1313" s="329"/>
      <c r="D1313" s="329"/>
    </row>
    <row r="1314" s="287" customFormat="1" ht="12" spans="1:4">
      <c r="A1314" s="288"/>
      <c r="B1314" s="329"/>
      <c r="C1314" s="329"/>
      <c r="D1314" s="329"/>
    </row>
    <row r="1315" s="287" customFormat="1" ht="12" spans="1:4">
      <c r="A1315" s="288"/>
      <c r="B1315" s="329"/>
      <c r="C1315" s="329"/>
      <c r="D1315" s="329"/>
    </row>
    <row r="1316" s="287" customFormat="1" ht="12" spans="1:4">
      <c r="A1316" s="288"/>
      <c r="B1316" s="329"/>
      <c r="C1316" s="329"/>
      <c r="D1316" s="329"/>
    </row>
    <row r="1317" s="287" customFormat="1" ht="12" spans="1:4">
      <c r="A1317" s="288"/>
      <c r="B1317" s="329"/>
      <c r="C1317" s="329"/>
      <c r="D1317" s="329"/>
    </row>
    <row r="1318" s="287" customFormat="1" ht="12" spans="1:4">
      <c r="A1318" s="288"/>
      <c r="B1318" s="329"/>
      <c r="C1318" s="329"/>
      <c r="D1318" s="329"/>
    </row>
    <row r="1319" s="287" customFormat="1" ht="12" spans="1:4">
      <c r="A1319" s="288"/>
      <c r="B1319" s="329"/>
      <c r="C1319" s="329"/>
      <c r="D1319" s="329"/>
    </row>
    <row r="1320" s="287" customFormat="1" ht="12" spans="1:4">
      <c r="A1320" s="288"/>
      <c r="B1320" s="329"/>
      <c r="C1320" s="329"/>
      <c r="D1320" s="329"/>
    </row>
    <row r="1321" s="287" customFormat="1" ht="12" spans="1:4">
      <c r="A1321" s="288"/>
      <c r="B1321" s="329"/>
      <c r="C1321" s="329"/>
      <c r="D1321" s="329"/>
    </row>
    <row r="1322" s="287" customFormat="1" ht="12" spans="1:4">
      <c r="A1322" s="288"/>
      <c r="B1322" s="329"/>
      <c r="C1322" s="329"/>
      <c r="D1322" s="329"/>
    </row>
    <row r="1323" s="287" customFormat="1" ht="12" spans="1:4">
      <c r="A1323" s="288"/>
      <c r="B1323" s="329"/>
      <c r="C1323" s="329"/>
      <c r="D1323" s="329"/>
    </row>
    <row r="1324" s="287" customFormat="1" ht="12" spans="1:4">
      <c r="A1324" s="288"/>
      <c r="B1324" s="329"/>
      <c r="C1324" s="329"/>
      <c r="D1324" s="329"/>
    </row>
    <row r="1325" s="287" customFormat="1" ht="12" spans="1:4">
      <c r="A1325" s="288"/>
      <c r="B1325" s="329"/>
      <c r="C1325" s="329"/>
      <c r="D1325" s="329"/>
    </row>
    <row r="1326" s="287" customFormat="1" ht="12" spans="1:4">
      <c r="A1326" s="288"/>
      <c r="B1326" s="329"/>
      <c r="C1326" s="329"/>
      <c r="D1326" s="329"/>
    </row>
    <row r="1327" s="287" customFormat="1" ht="12" spans="1:4">
      <c r="A1327" s="288"/>
      <c r="B1327" s="329"/>
      <c r="C1327" s="329"/>
      <c r="D1327" s="329"/>
    </row>
    <row r="1328" s="287" customFormat="1" ht="12" spans="1:4">
      <c r="A1328" s="288"/>
      <c r="B1328" s="329"/>
      <c r="C1328" s="329"/>
      <c r="D1328" s="329"/>
    </row>
    <row r="1329" s="287" customFormat="1" ht="12" spans="1:4">
      <c r="A1329" s="288"/>
      <c r="B1329" s="329"/>
      <c r="C1329" s="329"/>
      <c r="D1329" s="329"/>
    </row>
    <row r="1330" s="287" customFormat="1" ht="12" spans="1:4">
      <c r="A1330" s="288"/>
      <c r="B1330" s="329"/>
      <c r="C1330" s="329"/>
      <c r="D1330" s="329"/>
    </row>
    <row r="1331" s="287" customFormat="1" ht="12" spans="1:4">
      <c r="A1331" s="288"/>
      <c r="B1331" s="329"/>
      <c r="C1331" s="329"/>
      <c r="D1331" s="329"/>
    </row>
    <row r="1332" s="287" customFormat="1" ht="12" spans="1:4">
      <c r="A1332" s="288"/>
      <c r="B1332" s="329"/>
      <c r="C1332" s="329"/>
      <c r="D1332" s="329"/>
    </row>
    <row r="1333" s="287" customFormat="1" ht="12" spans="1:4">
      <c r="A1333" s="288"/>
      <c r="B1333" s="329"/>
      <c r="C1333" s="329"/>
      <c r="D1333" s="329"/>
    </row>
    <row r="1334" s="287" customFormat="1" ht="12" spans="1:4">
      <c r="A1334" s="288"/>
      <c r="B1334" s="329"/>
      <c r="C1334" s="329"/>
      <c r="D1334" s="329"/>
    </row>
    <row r="1335" s="287" customFormat="1" ht="12" spans="1:4">
      <c r="A1335" s="288"/>
      <c r="B1335" s="329"/>
      <c r="C1335" s="329"/>
      <c r="D1335" s="329"/>
    </row>
    <row r="1336" s="287" customFormat="1" ht="12" spans="1:4">
      <c r="A1336" s="288"/>
      <c r="B1336" s="329"/>
      <c r="C1336" s="329"/>
      <c r="D1336" s="329"/>
    </row>
    <row r="1337" s="287" customFormat="1" ht="12" spans="1:4">
      <c r="A1337" s="288"/>
      <c r="B1337" s="329"/>
      <c r="C1337" s="329"/>
      <c r="D1337" s="329"/>
    </row>
    <row r="1338" s="287" customFormat="1" ht="12" spans="1:4">
      <c r="A1338" s="288"/>
      <c r="B1338" s="329"/>
      <c r="C1338" s="329"/>
      <c r="D1338" s="329"/>
    </row>
    <row r="1339" s="287" customFormat="1" ht="12" spans="1:4">
      <c r="A1339" s="288"/>
      <c r="B1339" s="329"/>
      <c r="C1339" s="329"/>
      <c r="D1339" s="329"/>
    </row>
    <row r="1340" s="287" customFormat="1" ht="12" spans="1:4">
      <c r="A1340" s="288"/>
      <c r="B1340" s="329"/>
      <c r="C1340" s="329"/>
      <c r="D1340" s="329"/>
    </row>
    <row r="1341" s="287" customFormat="1" ht="12" spans="1:4">
      <c r="A1341" s="288"/>
      <c r="B1341" s="329"/>
      <c r="C1341" s="329"/>
      <c r="D1341" s="329"/>
    </row>
    <row r="1342" s="287" customFormat="1" ht="12" spans="1:4">
      <c r="A1342" s="288"/>
      <c r="B1342" s="329"/>
      <c r="C1342" s="329"/>
      <c r="D1342" s="329"/>
    </row>
    <row r="1343" s="287" customFormat="1" ht="12" spans="1:4">
      <c r="A1343" s="288"/>
      <c r="B1343" s="329"/>
      <c r="C1343" s="329"/>
      <c r="D1343" s="329"/>
    </row>
    <row r="1344" s="287" customFormat="1" ht="12" spans="1:4">
      <c r="A1344" s="288"/>
      <c r="B1344" s="329"/>
      <c r="C1344" s="329"/>
      <c r="D1344" s="329"/>
    </row>
    <row r="1345" s="287" customFormat="1" ht="12" spans="1:4">
      <c r="A1345" s="288"/>
      <c r="B1345" s="329"/>
      <c r="C1345" s="329"/>
      <c r="D1345" s="329"/>
    </row>
    <row r="1346" s="287" customFormat="1" ht="12" spans="1:4">
      <c r="A1346" s="288"/>
      <c r="B1346" s="329"/>
      <c r="C1346" s="329"/>
      <c r="D1346" s="329"/>
    </row>
    <row r="1347" s="287" customFormat="1" ht="12" spans="1:4">
      <c r="A1347" s="288"/>
      <c r="B1347" s="329"/>
      <c r="C1347" s="329"/>
      <c r="D1347" s="329"/>
    </row>
    <row r="1348" s="287" customFormat="1" ht="12" spans="1:4">
      <c r="A1348" s="288"/>
      <c r="B1348" s="329"/>
      <c r="C1348" s="329"/>
      <c r="D1348" s="329"/>
    </row>
    <row r="1349" s="287" customFormat="1" ht="12" spans="1:4">
      <c r="A1349" s="288"/>
      <c r="B1349" s="329"/>
      <c r="C1349" s="329"/>
      <c r="D1349" s="329"/>
    </row>
    <row r="1350" s="287" customFormat="1" ht="12" spans="1:4">
      <c r="A1350" s="288"/>
      <c r="B1350" s="329"/>
      <c r="C1350" s="329"/>
      <c r="D1350" s="329"/>
    </row>
    <row r="1351" s="287" customFormat="1" ht="12" spans="1:4">
      <c r="A1351" s="288"/>
      <c r="B1351" s="329"/>
      <c r="C1351" s="329"/>
      <c r="D1351" s="329"/>
    </row>
    <row r="1352" s="287" customFormat="1" ht="12" spans="1:4">
      <c r="A1352" s="288"/>
      <c r="B1352" s="329"/>
      <c r="C1352" s="329"/>
      <c r="D1352" s="329"/>
    </row>
    <row r="1353" s="287" customFormat="1" ht="12" spans="1:4">
      <c r="A1353" s="288"/>
      <c r="B1353" s="329"/>
      <c r="C1353" s="329"/>
      <c r="D1353" s="329"/>
    </row>
    <row r="1354" s="287" customFormat="1" ht="12" spans="1:4">
      <c r="A1354" s="288"/>
      <c r="B1354" s="329"/>
      <c r="C1354" s="329"/>
      <c r="D1354" s="329"/>
    </row>
    <row r="1355" s="287" customFormat="1" ht="12" spans="1:4">
      <c r="A1355" s="288"/>
      <c r="B1355" s="329"/>
      <c r="C1355" s="329"/>
      <c r="D1355" s="329"/>
    </row>
    <row r="1356" s="287" customFormat="1" ht="12" spans="1:4">
      <c r="A1356" s="288"/>
      <c r="B1356" s="329"/>
      <c r="C1356" s="329"/>
      <c r="D1356" s="329"/>
    </row>
    <row r="1357" s="287" customFormat="1" ht="12" spans="1:4">
      <c r="A1357" s="288"/>
      <c r="B1357" s="329"/>
      <c r="C1357" s="329"/>
      <c r="D1357" s="329"/>
    </row>
    <row r="1358" s="287" customFormat="1" ht="12" spans="1:4">
      <c r="A1358" s="288"/>
      <c r="B1358" s="329"/>
      <c r="C1358" s="329"/>
      <c r="D1358" s="329"/>
    </row>
    <row r="1359" s="287" customFormat="1" ht="12" spans="1:4">
      <c r="A1359" s="288"/>
      <c r="B1359" s="329"/>
      <c r="C1359" s="329"/>
      <c r="D1359" s="329"/>
    </row>
    <row r="1360" s="287" customFormat="1" ht="12" spans="1:4">
      <c r="A1360" s="288"/>
      <c r="B1360" s="329"/>
      <c r="C1360" s="329"/>
      <c r="D1360" s="329"/>
    </row>
    <row r="1361" s="287" customFormat="1" ht="12" spans="1:4">
      <c r="A1361" s="288"/>
      <c r="B1361" s="329"/>
      <c r="C1361" s="329"/>
      <c r="D1361" s="329"/>
    </row>
    <row r="1362" s="287" customFormat="1" ht="12" spans="1:4">
      <c r="A1362" s="288"/>
      <c r="B1362" s="329"/>
      <c r="C1362" s="329"/>
      <c r="D1362" s="329"/>
    </row>
    <row r="1363" s="287" customFormat="1" ht="12" spans="1:4">
      <c r="A1363" s="288"/>
      <c r="B1363" s="329"/>
      <c r="C1363" s="329"/>
      <c r="D1363" s="329"/>
    </row>
    <row r="1364" s="287" customFormat="1" ht="12" spans="1:4">
      <c r="A1364" s="288"/>
      <c r="B1364" s="329"/>
      <c r="C1364" s="329"/>
      <c r="D1364" s="329"/>
    </row>
    <row r="1365" s="287" customFormat="1" ht="12" spans="1:4">
      <c r="A1365" s="288"/>
      <c r="B1365" s="329"/>
      <c r="C1365" s="329"/>
      <c r="D1365" s="329"/>
    </row>
    <row r="1366" s="287" customFormat="1" ht="12" spans="1:4">
      <c r="A1366" s="288"/>
      <c r="B1366" s="329"/>
      <c r="C1366" s="329"/>
      <c r="D1366" s="329"/>
    </row>
    <row r="1367" s="287" customFormat="1" ht="12" spans="1:4">
      <c r="A1367" s="288"/>
      <c r="B1367" s="329"/>
      <c r="C1367" s="329"/>
      <c r="D1367" s="329"/>
    </row>
    <row r="1368" s="287" customFormat="1" ht="12" spans="1:4">
      <c r="A1368" s="288"/>
      <c r="B1368" s="329"/>
      <c r="C1368" s="329"/>
      <c r="D1368" s="329"/>
    </row>
    <row r="1369" s="287" customFormat="1" ht="12" spans="1:4">
      <c r="A1369" s="288"/>
      <c r="B1369" s="329"/>
      <c r="C1369" s="329"/>
      <c r="D1369" s="329"/>
    </row>
    <row r="1370" s="287" customFormat="1" ht="12" spans="1:4">
      <c r="A1370" s="288"/>
      <c r="B1370" s="329"/>
      <c r="C1370" s="329"/>
      <c r="D1370" s="329"/>
    </row>
    <row r="1371" s="287" customFormat="1" ht="12" spans="1:4">
      <c r="A1371" s="288"/>
      <c r="B1371" s="329"/>
      <c r="C1371" s="329"/>
      <c r="D1371" s="329"/>
    </row>
    <row r="1372" s="287" customFormat="1" ht="12" spans="1:4">
      <c r="A1372" s="288"/>
      <c r="B1372" s="329"/>
      <c r="C1372" s="329"/>
      <c r="D1372" s="329"/>
    </row>
    <row r="1373" s="287" customFormat="1" ht="12" spans="1:4">
      <c r="A1373" s="288"/>
      <c r="B1373" s="329"/>
      <c r="C1373" s="329"/>
      <c r="D1373" s="329"/>
    </row>
    <row r="1374" s="287" customFormat="1" ht="12" spans="1:4">
      <c r="A1374" s="288"/>
      <c r="B1374" s="329"/>
      <c r="C1374" s="329"/>
      <c r="D1374" s="329"/>
    </row>
    <row r="1375" s="287" customFormat="1" ht="12" spans="1:4">
      <c r="A1375" s="288"/>
      <c r="B1375" s="329"/>
      <c r="C1375" s="329"/>
      <c r="D1375" s="329"/>
    </row>
    <row r="1376" s="287" customFormat="1" ht="12" spans="1:4">
      <c r="A1376" s="288"/>
      <c r="B1376" s="329"/>
      <c r="C1376" s="329"/>
      <c r="D1376" s="329"/>
    </row>
    <row r="1377" s="287" customFormat="1" ht="12" spans="1:4">
      <c r="A1377" s="288"/>
      <c r="B1377" s="329"/>
      <c r="C1377" s="329"/>
      <c r="D1377" s="329"/>
    </row>
    <row r="1378" s="287" customFormat="1" ht="12" spans="1:4">
      <c r="A1378" s="288"/>
      <c r="B1378" s="329"/>
      <c r="C1378" s="329"/>
      <c r="D1378" s="329"/>
    </row>
    <row r="1379" s="287" customFormat="1" ht="12" spans="1:4">
      <c r="A1379" s="288"/>
      <c r="B1379" s="329"/>
      <c r="C1379" s="329"/>
      <c r="D1379" s="329"/>
    </row>
    <row r="1380" s="287" customFormat="1" ht="12" spans="1:4">
      <c r="A1380" s="288"/>
      <c r="B1380" s="329"/>
      <c r="C1380" s="329"/>
      <c r="D1380" s="329"/>
    </row>
    <row r="1381" s="287" customFormat="1" ht="12" spans="1:4">
      <c r="A1381" s="288"/>
      <c r="B1381" s="329"/>
      <c r="C1381" s="329"/>
      <c r="D1381" s="329"/>
    </row>
    <row r="1382" s="287" customFormat="1" ht="12" spans="1:4">
      <c r="A1382" s="288"/>
      <c r="B1382" s="329"/>
      <c r="C1382" s="329"/>
      <c r="D1382" s="329"/>
    </row>
    <row r="1383" s="287" customFormat="1" ht="12" spans="1:4">
      <c r="A1383" s="288"/>
      <c r="B1383" s="329"/>
      <c r="C1383" s="329"/>
      <c r="D1383" s="329"/>
    </row>
    <row r="1384" s="287" customFormat="1" ht="12" spans="1:4">
      <c r="A1384" s="288"/>
      <c r="B1384" s="329"/>
      <c r="C1384" s="329"/>
      <c r="D1384" s="329"/>
    </row>
    <row r="1385" s="287" customFormat="1" ht="12" spans="1:4">
      <c r="A1385" s="288"/>
      <c r="B1385" s="329"/>
      <c r="C1385" s="329"/>
      <c r="D1385" s="329"/>
    </row>
    <row r="1386" s="287" customFormat="1" ht="12" spans="1:4">
      <c r="A1386" s="288"/>
      <c r="B1386" s="329"/>
      <c r="C1386" s="329"/>
      <c r="D1386" s="329"/>
    </row>
    <row r="1387" s="287" customFormat="1" ht="12" spans="1:4">
      <c r="A1387" s="288"/>
      <c r="B1387" s="329"/>
      <c r="C1387" s="329"/>
      <c r="D1387" s="329"/>
    </row>
    <row r="1388" s="287" customFormat="1" ht="12" spans="1:4">
      <c r="A1388" s="288"/>
      <c r="B1388" s="329"/>
      <c r="C1388" s="329"/>
      <c r="D1388" s="329"/>
    </row>
    <row r="1389" s="287" customFormat="1" ht="12" spans="1:4">
      <c r="A1389" s="288"/>
      <c r="B1389" s="329"/>
      <c r="C1389" s="329"/>
      <c r="D1389" s="329"/>
    </row>
    <row r="1390" s="287" customFormat="1" ht="12" spans="1:4">
      <c r="A1390" s="288"/>
      <c r="B1390" s="329"/>
      <c r="C1390" s="329"/>
      <c r="D1390" s="329"/>
    </row>
    <row r="1391" s="287" customFormat="1" ht="12" spans="1:4">
      <c r="A1391" s="288"/>
      <c r="B1391" s="329"/>
      <c r="C1391" s="329"/>
      <c r="D1391" s="329"/>
    </row>
    <row r="1392" s="287" customFormat="1" ht="12" spans="1:4">
      <c r="A1392" s="288"/>
      <c r="B1392" s="329"/>
      <c r="C1392" s="329"/>
      <c r="D1392" s="329"/>
    </row>
    <row r="1393" s="287" customFormat="1" ht="12" spans="1:4">
      <c r="A1393" s="288"/>
      <c r="B1393" s="329"/>
      <c r="C1393" s="329"/>
      <c r="D1393" s="329"/>
    </row>
    <row r="1394" s="287" customFormat="1" ht="12" spans="1:4">
      <c r="A1394" s="288"/>
      <c r="B1394" s="329"/>
      <c r="C1394" s="329"/>
      <c r="D1394" s="329"/>
    </row>
    <row r="1395" s="287" customFormat="1" ht="12" spans="1:4">
      <c r="A1395" s="288"/>
      <c r="B1395" s="329"/>
      <c r="C1395" s="329"/>
      <c r="D1395" s="329"/>
    </row>
    <row r="1396" s="287" customFormat="1" ht="12" spans="1:4">
      <c r="A1396" s="288"/>
      <c r="B1396" s="329"/>
      <c r="C1396" s="329"/>
      <c r="D1396" s="329"/>
    </row>
    <row r="1397" s="287" customFormat="1" ht="12" spans="1:4">
      <c r="A1397" s="288"/>
      <c r="B1397" s="329"/>
      <c r="C1397" s="329"/>
      <c r="D1397" s="329"/>
    </row>
    <row r="1398" s="287" customFormat="1" ht="12" spans="1:4">
      <c r="A1398" s="288"/>
      <c r="B1398" s="329"/>
      <c r="C1398" s="329"/>
      <c r="D1398" s="329"/>
    </row>
    <row r="1399" s="287" customFormat="1" ht="12" spans="1:4">
      <c r="A1399" s="288"/>
      <c r="B1399" s="329"/>
      <c r="C1399" s="329"/>
      <c r="D1399" s="329"/>
    </row>
    <row r="1400" s="287" customFormat="1" ht="12" spans="1:4">
      <c r="A1400" s="288"/>
      <c r="B1400" s="329"/>
      <c r="C1400" s="329"/>
      <c r="D1400" s="329"/>
    </row>
    <row r="1401" s="287" customFormat="1" ht="12" spans="1:4">
      <c r="A1401" s="288"/>
      <c r="B1401" s="329"/>
      <c r="C1401" s="329"/>
      <c r="D1401" s="329"/>
    </row>
    <row r="1402" s="287" customFormat="1" ht="12" spans="1:4">
      <c r="A1402" s="288"/>
      <c r="B1402" s="329"/>
      <c r="C1402" s="329"/>
      <c r="D1402" s="329"/>
    </row>
    <row r="1403" s="287" customFormat="1" ht="12" spans="1:4">
      <c r="A1403" s="288"/>
      <c r="B1403" s="329"/>
      <c r="C1403" s="329"/>
      <c r="D1403" s="329"/>
    </row>
    <row r="1404" s="287" customFormat="1" ht="12" spans="1:4">
      <c r="A1404" s="288"/>
      <c r="B1404" s="329"/>
      <c r="C1404" s="329"/>
      <c r="D1404" s="329"/>
    </row>
    <row r="1405" s="287" customFormat="1" ht="12" spans="1:4">
      <c r="A1405" s="288"/>
      <c r="B1405" s="329"/>
      <c r="C1405" s="329"/>
      <c r="D1405" s="329"/>
    </row>
    <row r="1406" s="287" customFormat="1" ht="12" spans="1:4">
      <c r="A1406" s="288"/>
      <c r="B1406" s="329"/>
      <c r="C1406" s="329"/>
      <c r="D1406" s="329"/>
    </row>
    <row r="1407" s="287" customFormat="1" ht="12" spans="1:4">
      <c r="A1407" s="288"/>
      <c r="B1407" s="329"/>
      <c r="C1407" s="329"/>
      <c r="D1407" s="329"/>
    </row>
    <row r="1408" s="287" customFormat="1" ht="12" spans="1:4">
      <c r="A1408" s="288"/>
      <c r="B1408" s="329"/>
      <c r="C1408" s="329"/>
      <c r="D1408" s="329"/>
    </row>
    <row r="1409" s="287" customFormat="1" ht="12" spans="1:4">
      <c r="A1409" s="288"/>
      <c r="B1409" s="329"/>
      <c r="C1409" s="329"/>
      <c r="D1409" s="329"/>
    </row>
    <row r="1410" s="287" customFormat="1" ht="12" spans="1:4">
      <c r="A1410" s="288"/>
      <c r="B1410" s="329"/>
      <c r="C1410" s="329"/>
      <c r="D1410" s="329"/>
    </row>
    <row r="1411" s="287" customFormat="1" ht="12" spans="1:4">
      <c r="A1411" s="288"/>
      <c r="B1411" s="329"/>
      <c r="C1411" s="329"/>
      <c r="D1411" s="329"/>
    </row>
    <row r="1412" s="287" customFormat="1" ht="12" spans="1:4">
      <c r="A1412" s="288"/>
      <c r="B1412" s="329"/>
      <c r="C1412" s="329"/>
      <c r="D1412" s="329"/>
    </row>
    <row r="1413" s="287" customFormat="1" ht="12" spans="1:4">
      <c r="A1413" s="288"/>
      <c r="B1413" s="329"/>
      <c r="C1413" s="329"/>
      <c r="D1413" s="329"/>
    </row>
    <row r="1414" s="287" customFormat="1" ht="12" spans="1:4">
      <c r="A1414" s="288"/>
      <c r="B1414" s="329"/>
      <c r="C1414" s="329"/>
      <c r="D1414" s="329"/>
    </row>
    <row r="1415" s="287" customFormat="1" ht="12" spans="1:4">
      <c r="A1415" s="288"/>
      <c r="B1415" s="329"/>
      <c r="C1415" s="329"/>
      <c r="D1415" s="329"/>
    </row>
    <row r="1416" s="287" customFormat="1" ht="12" spans="1:4">
      <c r="A1416" s="288"/>
      <c r="B1416" s="329"/>
      <c r="C1416" s="329"/>
      <c r="D1416" s="329"/>
    </row>
    <row r="1417" s="287" customFormat="1" ht="12" spans="1:4">
      <c r="A1417" s="288"/>
      <c r="B1417" s="329"/>
      <c r="C1417" s="329"/>
      <c r="D1417" s="329"/>
    </row>
    <row r="1418" s="287" customFormat="1" ht="12" spans="1:4">
      <c r="A1418" s="288"/>
      <c r="B1418" s="329"/>
      <c r="C1418" s="329"/>
      <c r="D1418" s="329"/>
    </row>
    <row r="1419" s="287" customFormat="1" ht="12" spans="1:4">
      <c r="A1419" s="288"/>
      <c r="B1419" s="329"/>
      <c r="C1419" s="329"/>
      <c r="D1419" s="329"/>
    </row>
    <row r="1420" s="287" customFormat="1" ht="12" spans="1:4">
      <c r="A1420" s="288"/>
      <c r="B1420" s="329"/>
      <c r="C1420" s="329"/>
      <c r="D1420" s="329"/>
    </row>
    <row r="1421" s="287" customFormat="1" ht="12" spans="1:4">
      <c r="A1421" s="288"/>
      <c r="B1421" s="329"/>
      <c r="C1421" s="329"/>
      <c r="D1421" s="329"/>
    </row>
    <row r="1422" s="287" customFormat="1" ht="12" spans="1:4">
      <c r="A1422" s="288"/>
      <c r="B1422" s="329"/>
      <c r="C1422" s="329"/>
      <c r="D1422" s="329"/>
    </row>
    <row r="1423" s="287" customFormat="1" ht="12" spans="1:4">
      <c r="A1423" s="288"/>
      <c r="B1423" s="329"/>
      <c r="C1423" s="329"/>
      <c r="D1423" s="329"/>
    </row>
    <row r="1424" s="287" customFormat="1" ht="12" spans="1:4">
      <c r="A1424" s="288"/>
      <c r="B1424" s="329"/>
      <c r="C1424" s="329"/>
      <c r="D1424" s="329"/>
    </row>
    <row r="1425" s="287" customFormat="1" ht="12" spans="1:4">
      <c r="A1425" s="288"/>
      <c r="B1425" s="329"/>
      <c r="C1425" s="329"/>
      <c r="D1425" s="329"/>
    </row>
    <row r="1426" s="287" customFormat="1" ht="12" spans="1:4">
      <c r="A1426" s="288"/>
      <c r="B1426" s="329"/>
      <c r="C1426" s="329"/>
      <c r="D1426" s="329"/>
    </row>
    <row r="1427" s="287" customFormat="1" ht="12" spans="1:4">
      <c r="A1427" s="288"/>
      <c r="B1427" s="329"/>
      <c r="C1427" s="329"/>
      <c r="D1427" s="329"/>
    </row>
    <row r="1428" s="287" customFormat="1" ht="12" spans="1:4">
      <c r="A1428" s="288"/>
      <c r="B1428" s="329"/>
      <c r="C1428" s="329"/>
      <c r="D1428" s="329"/>
    </row>
    <row r="1429" s="287" customFormat="1" ht="12" spans="1:4">
      <c r="A1429" s="288"/>
      <c r="B1429" s="329"/>
      <c r="C1429" s="329"/>
      <c r="D1429" s="329"/>
    </row>
    <row r="1430" s="287" customFormat="1" ht="12" spans="1:4">
      <c r="A1430" s="288"/>
      <c r="B1430" s="329"/>
      <c r="C1430" s="329"/>
      <c r="D1430" s="329"/>
    </row>
    <row r="1431" s="287" customFormat="1" ht="12" spans="1:4">
      <c r="A1431" s="288"/>
      <c r="B1431" s="329"/>
      <c r="C1431" s="329"/>
      <c r="D1431" s="329"/>
    </row>
    <row r="1432" s="287" customFormat="1" ht="12" spans="1:4">
      <c r="A1432" s="288"/>
      <c r="B1432" s="329"/>
      <c r="C1432" s="329"/>
      <c r="D1432" s="329"/>
    </row>
    <row r="1433" s="287" customFormat="1" ht="12" spans="1:4">
      <c r="A1433" s="288"/>
      <c r="B1433" s="329"/>
      <c r="C1433" s="329"/>
      <c r="D1433" s="329"/>
    </row>
    <row r="1434" s="287" customFormat="1" ht="12" spans="1:4">
      <c r="A1434" s="288"/>
      <c r="B1434" s="329"/>
      <c r="C1434" s="329"/>
      <c r="D1434" s="329"/>
    </row>
    <row r="1435" s="287" customFormat="1" ht="12" spans="1:4">
      <c r="A1435" s="288"/>
      <c r="B1435" s="329"/>
      <c r="C1435" s="329"/>
      <c r="D1435" s="329"/>
    </row>
    <row r="1436" s="287" customFormat="1" ht="12" spans="1:4">
      <c r="A1436" s="288"/>
      <c r="B1436" s="329"/>
      <c r="C1436" s="329"/>
      <c r="D1436" s="329"/>
    </row>
    <row r="1437" s="287" customFormat="1" ht="12" spans="1:4">
      <c r="A1437" s="288"/>
      <c r="B1437" s="329"/>
      <c r="C1437" s="329"/>
      <c r="D1437" s="329"/>
    </row>
    <row r="1438" s="287" customFormat="1" ht="12" spans="1:4">
      <c r="A1438" s="288"/>
      <c r="B1438" s="329"/>
      <c r="C1438" s="329"/>
      <c r="D1438" s="329"/>
    </row>
    <row r="1439" s="287" customFormat="1" ht="12" spans="1:4">
      <c r="A1439" s="288"/>
      <c r="B1439" s="329"/>
      <c r="C1439" s="329"/>
      <c r="D1439" s="329"/>
    </row>
    <row r="1440" s="287" customFormat="1" ht="12" spans="1:4">
      <c r="A1440" s="288"/>
      <c r="B1440" s="329"/>
      <c r="C1440" s="329"/>
      <c r="D1440" s="329"/>
    </row>
    <row r="1441" s="287" customFormat="1" ht="12" spans="1:4">
      <c r="A1441" s="288"/>
      <c r="B1441" s="329"/>
      <c r="C1441" s="329"/>
      <c r="D1441" s="329"/>
    </row>
    <row r="1442" s="287" customFormat="1" ht="12" spans="1:4">
      <c r="A1442" s="288"/>
      <c r="B1442" s="329"/>
      <c r="C1442" s="329"/>
      <c r="D1442" s="329"/>
    </row>
    <row r="1443" s="287" customFormat="1" ht="12" spans="1:4">
      <c r="A1443" s="288"/>
      <c r="B1443" s="329"/>
      <c r="C1443" s="329"/>
      <c r="D1443" s="329"/>
    </row>
    <row r="1444" s="287" customFormat="1" ht="12" spans="1:4">
      <c r="A1444" s="288"/>
      <c r="B1444" s="329"/>
      <c r="C1444" s="329"/>
      <c r="D1444" s="329"/>
    </row>
    <row r="1445" s="287" customFormat="1" ht="12" spans="1:4">
      <c r="A1445" s="288"/>
      <c r="B1445" s="329"/>
      <c r="C1445" s="329"/>
      <c r="D1445" s="329"/>
    </row>
    <row r="1446" s="287" customFormat="1" ht="12" spans="1:4">
      <c r="A1446" s="288"/>
      <c r="B1446" s="329"/>
      <c r="C1446" s="329"/>
      <c r="D1446" s="329"/>
    </row>
    <row r="1447" s="287" customFormat="1" ht="12" spans="1:4">
      <c r="A1447" s="288"/>
      <c r="B1447" s="329"/>
      <c r="C1447" s="329"/>
      <c r="D1447" s="329"/>
    </row>
    <row r="1448" s="287" customFormat="1" ht="12" spans="1:4">
      <c r="A1448" s="288"/>
      <c r="B1448" s="329"/>
      <c r="C1448" s="329"/>
      <c r="D1448" s="329"/>
    </row>
    <row r="1449" s="287" customFormat="1" ht="12" spans="1:4">
      <c r="A1449" s="288"/>
      <c r="B1449" s="329"/>
      <c r="C1449" s="329"/>
      <c r="D1449" s="329"/>
    </row>
    <row r="1450" s="287" customFormat="1" ht="12" spans="1:4">
      <c r="A1450" s="288"/>
      <c r="B1450" s="329"/>
      <c r="C1450" s="329"/>
      <c r="D1450" s="329"/>
    </row>
    <row r="1451" s="287" customFormat="1" ht="12" spans="1:4">
      <c r="A1451" s="288"/>
      <c r="B1451" s="329"/>
      <c r="C1451" s="329"/>
      <c r="D1451" s="329"/>
    </row>
    <row r="1452" s="287" customFormat="1" ht="12" spans="1:4">
      <c r="A1452" s="288"/>
      <c r="B1452" s="329"/>
      <c r="C1452" s="329"/>
      <c r="D1452" s="329"/>
    </row>
    <row r="1453" s="287" customFormat="1" ht="12" spans="1:4">
      <c r="A1453" s="288"/>
      <c r="B1453" s="329"/>
      <c r="C1453" s="329"/>
      <c r="D1453" s="329"/>
    </row>
    <row r="1454" s="287" customFormat="1" ht="12" spans="1:4">
      <c r="A1454" s="288"/>
      <c r="B1454" s="329"/>
      <c r="C1454" s="329"/>
      <c r="D1454" s="329"/>
    </row>
    <row r="1455" s="287" customFormat="1" ht="12" spans="1:4">
      <c r="A1455" s="288"/>
      <c r="B1455" s="329"/>
      <c r="C1455" s="329"/>
      <c r="D1455" s="329"/>
    </row>
    <row r="1456" s="287" customFormat="1" ht="12" spans="1:4">
      <c r="A1456" s="288"/>
      <c r="B1456" s="329"/>
      <c r="C1456" s="329"/>
      <c r="D1456" s="329"/>
    </row>
    <row r="1457" s="287" customFormat="1" ht="12" spans="1:4">
      <c r="A1457" s="288"/>
      <c r="B1457" s="329"/>
      <c r="C1457" s="329"/>
      <c r="D1457" s="329"/>
    </row>
    <row r="1458" s="287" customFormat="1" ht="12" spans="1:4">
      <c r="A1458" s="288"/>
      <c r="B1458" s="329"/>
      <c r="C1458" s="329"/>
      <c r="D1458" s="329"/>
    </row>
    <row r="1459" s="287" customFormat="1" ht="12" spans="1:4">
      <c r="A1459" s="288"/>
      <c r="B1459" s="329"/>
      <c r="C1459" s="329"/>
      <c r="D1459" s="329"/>
    </row>
    <row r="1460" s="287" customFormat="1" ht="12" spans="1:4">
      <c r="A1460" s="288"/>
      <c r="B1460" s="329"/>
      <c r="C1460" s="329"/>
      <c r="D1460" s="329"/>
    </row>
    <row r="1461" s="287" customFormat="1" ht="12" spans="1:4">
      <c r="A1461" s="288"/>
      <c r="B1461" s="329"/>
      <c r="C1461" s="329"/>
      <c r="D1461" s="329"/>
    </row>
    <row r="1462" s="287" customFormat="1" ht="12" spans="1:4">
      <c r="A1462" s="288"/>
      <c r="B1462" s="329"/>
      <c r="C1462" s="329"/>
      <c r="D1462" s="329"/>
    </row>
    <row r="1463" s="287" customFormat="1" ht="12" spans="1:4">
      <c r="A1463" s="288"/>
      <c r="B1463" s="329"/>
      <c r="C1463" s="329"/>
      <c r="D1463" s="329"/>
    </row>
    <row r="1464" s="287" customFormat="1" ht="12" spans="1:4">
      <c r="A1464" s="288"/>
      <c r="B1464" s="329"/>
      <c r="C1464" s="329"/>
      <c r="D1464" s="329"/>
    </row>
    <row r="1465" s="287" customFormat="1" ht="12" spans="1:4">
      <c r="A1465" s="288"/>
      <c r="B1465" s="329"/>
      <c r="C1465" s="329"/>
      <c r="D1465" s="329"/>
    </row>
    <row r="1466" s="287" customFormat="1" ht="12" spans="1:4">
      <c r="A1466" s="288"/>
      <c r="B1466" s="329"/>
      <c r="C1466" s="329"/>
      <c r="D1466" s="329"/>
    </row>
    <row r="1467" s="287" customFormat="1" ht="12" spans="1:4">
      <c r="A1467" s="288"/>
      <c r="B1467" s="329"/>
      <c r="C1467" s="329"/>
      <c r="D1467" s="329"/>
    </row>
    <row r="1468" s="287" customFormat="1" ht="12" spans="1:4">
      <c r="A1468" s="288"/>
      <c r="B1468" s="329"/>
      <c r="C1468" s="329"/>
      <c r="D1468" s="329"/>
    </row>
    <row r="1469" s="287" customFormat="1" ht="12" spans="1:4">
      <c r="A1469" s="288"/>
      <c r="B1469" s="329"/>
      <c r="C1469" s="329"/>
      <c r="D1469" s="329"/>
    </row>
    <row r="1470" s="287" customFormat="1" ht="12" spans="1:4">
      <c r="A1470" s="288"/>
      <c r="B1470" s="329"/>
      <c r="C1470" s="329"/>
      <c r="D1470" s="329"/>
    </row>
    <row r="1471" s="287" customFormat="1" ht="12" spans="1:4">
      <c r="A1471" s="288"/>
      <c r="B1471" s="329"/>
      <c r="C1471" s="329"/>
      <c r="D1471" s="329"/>
    </row>
    <row r="1472" s="287" customFormat="1" ht="12" spans="1:4">
      <c r="A1472" s="288"/>
      <c r="B1472" s="329"/>
      <c r="C1472" s="329"/>
      <c r="D1472" s="329"/>
    </row>
    <row r="1473" s="287" customFormat="1" ht="12" spans="1:4">
      <c r="A1473" s="288"/>
      <c r="B1473" s="329"/>
      <c r="C1473" s="329"/>
      <c r="D1473" s="329"/>
    </row>
    <row r="1474" s="287" customFormat="1" ht="12" spans="1:4">
      <c r="A1474" s="288"/>
      <c r="B1474" s="329"/>
      <c r="C1474" s="329"/>
      <c r="D1474" s="329"/>
    </row>
    <row r="1475" s="287" customFormat="1" ht="12" spans="1:4">
      <c r="A1475" s="288"/>
      <c r="B1475" s="329"/>
      <c r="C1475" s="329"/>
      <c r="D1475" s="329"/>
    </row>
    <row r="1476" s="287" customFormat="1" ht="12" spans="1:4">
      <c r="A1476" s="288"/>
      <c r="B1476" s="329"/>
      <c r="C1476" s="329"/>
      <c r="D1476" s="329"/>
    </row>
    <row r="1477" s="287" customFormat="1" ht="12" spans="1:4">
      <c r="A1477" s="288"/>
      <c r="B1477" s="329"/>
      <c r="C1477" s="329"/>
      <c r="D1477" s="329"/>
    </row>
    <row r="1478" s="287" customFormat="1" ht="12" spans="1:4">
      <c r="A1478" s="288"/>
      <c r="B1478" s="329"/>
      <c r="C1478" s="329"/>
      <c r="D1478" s="329"/>
    </row>
    <row r="1479" s="287" customFormat="1" ht="12" spans="1:4">
      <c r="A1479" s="288"/>
      <c r="B1479" s="329"/>
      <c r="C1479" s="329"/>
      <c r="D1479" s="329"/>
    </row>
    <row r="1480" s="287" customFormat="1" ht="12" spans="1:4">
      <c r="A1480" s="288"/>
      <c r="B1480" s="329"/>
      <c r="C1480" s="329"/>
      <c r="D1480" s="329"/>
    </row>
    <row r="1481" s="287" customFormat="1" ht="12" spans="1:4">
      <c r="A1481" s="288"/>
      <c r="B1481" s="329"/>
      <c r="C1481" s="329"/>
      <c r="D1481" s="329"/>
    </row>
    <row r="1482" s="287" customFormat="1" ht="12" spans="1:4">
      <c r="A1482" s="288"/>
      <c r="B1482" s="329"/>
      <c r="C1482" s="329"/>
      <c r="D1482" s="329"/>
    </row>
    <row r="1483" s="287" customFormat="1" ht="12" spans="1:4">
      <c r="A1483" s="288"/>
      <c r="B1483" s="329"/>
      <c r="C1483" s="329"/>
      <c r="D1483" s="329"/>
    </row>
    <row r="1484" s="287" customFormat="1" ht="12" spans="1:4">
      <c r="A1484" s="288"/>
      <c r="B1484" s="329"/>
      <c r="C1484" s="329"/>
      <c r="D1484" s="329"/>
    </row>
    <row r="1485" s="287" customFormat="1" ht="12" spans="1:4">
      <c r="A1485" s="288"/>
      <c r="B1485" s="329"/>
      <c r="C1485" s="329"/>
      <c r="D1485" s="329"/>
    </row>
    <row r="1486" s="287" customFormat="1" ht="12" spans="1:4">
      <c r="A1486" s="288"/>
      <c r="B1486" s="329"/>
      <c r="C1486" s="329"/>
      <c r="D1486" s="329"/>
    </row>
    <row r="1487" s="287" customFormat="1" ht="12" spans="1:4">
      <c r="A1487" s="288"/>
      <c r="B1487" s="329"/>
      <c r="C1487" s="329"/>
      <c r="D1487" s="329"/>
    </row>
    <row r="1488" s="287" customFormat="1" ht="12" spans="1:4">
      <c r="A1488" s="288"/>
      <c r="B1488" s="329"/>
      <c r="C1488" s="329"/>
      <c r="D1488" s="329"/>
    </row>
    <row r="1489" s="287" customFormat="1" ht="12" spans="1:4">
      <c r="A1489" s="288"/>
      <c r="B1489" s="329"/>
      <c r="C1489" s="329"/>
      <c r="D1489" s="329"/>
    </row>
    <row r="1490" s="287" customFormat="1" ht="12" spans="1:4">
      <c r="A1490" s="288"/>
      <c r="B1490" s="329"/>
      <c r="C1490" s="329"/>
      <c r="D1490" s="329"/>
    </row>
    <row r="1491" s="287" customFormat="1" ht="12" spans="1:4">
      <c r="A1491" s="288"/>
      <c r="B1491" s="329"/>
      <c r="C1491" s="329"/>
      <c r="D1491" s="329"/>
    </row>
    <row r="1492" s="287" customFormat="1" ht="12" spans="1:4">
      <c r="A1492" s="288"/>
      <c r="B1492" s="329"/>
      <c r="C1492" s="329"/>
      <c r="D1492" s="329"/>
    </row>
    <row r="1493" s="287" customFormat="1" ht="12" spans="1:4">
      <c r="A1493" s="288"/>
      <c r="B1493" s="329"/>
      <c r="C1493" s="329"/>
      <c r="D1493" s="329"/>
    </row>
    <row r="1494" s="287" customFormat="1" ht="12" spans="1:4">
      <c r="A1494" s="288"/>
      <c r="B1494" s="329"/>
      <c r="C1494" s="329"/>
      <c r="D1494" s="329"/>
    </row>
    <row r="1495" s="287" customFormat="1" ht="12" spans="1:4">
      <c r="A1495" s="288"/>
      <c r="B1495" s="329"/>
      <c r="C1495" s="329"/>
      <c r="D1495" s="329"/>
    </row>
    <row r="1496" s="287" customFormat="1" ht="12" spans="1:4">
      <c r="A1496" s="288"/>
      <c r="B1496" s="329"/>
      <c r="C1496" s="329"/>
      <c r="D1496" s="329"/>
    </row>
    <row r="1497" s="287" customFormat="1" ht="12" spans="1:4">
      <c r="A1497" s="288"/>
      <c r="B1497" s="329"/>
      <c r="C1497" s="329"/>
      <c r="D1497" s="329"/>
    </row>
    <row r="1498" s="287" customFormat="1" ht="12" spans="1:4">
      <c r="A1498" s="288"/>
      <c r="B1498" s="329"/>
      <c r="C1498" s="329"/>
      <c r="D1498" s="329"/>
    </row>
    <row r="1499" s="287" customFormat="1" ht="12" spans="1:4">
      <c r="A1499" s="288"/>
      <c r="B1499" s="329"/>
      <c r="C1499" s="329"/>
      <c r="D1499" s="329"/>
    </row>
    <row r="1500" s="287" customFormat="1" ht="12" spans="1:4">
      <c r="A1500" s="288"/>
      <c r="B1500" s="329"/>
      <c r="C1500" s="329"/>
      <c r="D1500" s="329"/>
    </row>
    <row r="1501" s="287" customFormat="1" ht="12" spans="1:4">
      <c r="A1501" s="288"/>
      <c r="B1501" s="329"/>
      <c r="C1501" s="329"/>
      <c r="D1501" s="329"/>
    </row>
    <row r="1502" s="287" customFormat="1" ht="12" spans="1:4">
      <c r="A1502" s="288"/>
      <c r="B1502" s="329"/>
      <c r="C1502" s="329"/>
      <c r="D1502" s="329"/>
    </row>
    <row r="1503" s="287" customFormat="1" ht="12" spans="1:4">
      <c r="A1503" s="288"/>
      <c r="B1503" s="329"/>
      <c r="C1503" s="329"/>
      <c r="D1503" s="329"/>
    </row>
    <row r="1504" s="287" customFormat="1" ht="12" spans="1:4">
      <c r="A1504" s="288"/>
      <c r="B1504" s="329"/>
      <c r="C1504" s="329"/>
      <c r="D1504" s="329"/>
    </row>
    <row r="1505" s="287" customFormat="1" ht="12" spans="1:4">
      <c r="A1505" s="288"/>
      <c r="B1505" s="329"/>
      <c r="C1505" s="329"/>
      <c r="D1505" s="329"/>
    </row>
    <row r="1506" s="287" customFormat="1" ht="12" spans="1:4">
      <c r="A1506" s="288"/>
      <c r="B1506" s="329"/>
      <c r="C1506" s="329"/>
      <c r="D1506" s="329"/>
    </row>
    <row r="1507" s="287" customFormat="1" ht="12" spans="1:4">
      <c r="A1507" s="288"/>
      <c r="B1507" s="329"/>
      <c r="C1507" s="329"/>
      <c r="D1507" s="329"/>
    </row>
    <row r="1508" s="287" customFormat="1" ht="12" spans="1:4">
      <c r="A1508" s="288"/>
      <c r="B1508" s="329"/>
      <c r="C1508" s="329"/>
      <c r="D1508" s="329"/>
    </row>
    <row r="1509" s="287" customFormat="1" ht="12" spans="1:4">
      <c r="A1509" s="288"/>
      <c r="B1509" s="329"/>
      <c r="C1509" s="329"/>
      <c r="D1509" s="329"/>
    </row>
    <row r="1510" s="287" customFormat="1" ht="12" spans="1:4">
      <c r="A1510" s="288"/>
      <c r="B1510" s="329"/>
      <c r="C1510" s="329"/>
      <c r="D1510" s="329"/>
    </row>
    <row r="1511" s="287" customFormat="1" ht="12" spans="1:4">
      <c r="A1511" s="288"/>
      <c r="B1511" s="329"/>
      <c r="C1511" s="329"/>
      <c r="D1511" s="329"/>
    </row>
    <row r="1512" s="287" customFormat="1" ht="12" spans="1:4">
      <c r="A1512" s="288"/>
      <c r="B1512" s="329"/>
      <c r="C1512" s="329"/>
      <c r="D1512" s="329"/>
    </row>
    <row r="1513" s="287" customFormat="1" ht="12" spans="1:4">
      <c r="A1513" s="288"/>
      <c r="B1513" s="329"/>
      <c r="C1513" s="329"/>
      <c r="D1513" s="329"/>
    </row>
    <row r="1514" s="287" customFormat="1" ht="12" spans="1:4">
      <c r="A1514" s="288"/>
      <c r="B1514" s="329"/>
      <c r="C1514" s="329"/>
      <c r="D1514" s="329"/>
    </row>
    <row r="1515" s="287" customFormat="1" ht="12" spans="1:4">
      <c r="A1515" s="288"/>
      <c r="B1515" s="329"/>
      <c r="C1515" s="329"/>
      <c r="D1515" s="329"/>
    </row>
    <row r="1516" s="287" customFormat="1" ht="12" spans="1:4">
      <c r="A1516" s="288"/>
      <c r="B1516" s="329"/>
      <c r="C1516" s="329"/>
      <c r="D1516" s="329"/>
    </row>
    <row r="1517" s="287" customFormat="1" ht="12" spans="1:4">
      <c r="A1517" s="288"/>
      <c r="B1517" s="329"/>
      <c r="C1517" s="329"/>
      <c r="D1517" s="329"/>
    </row>
    <row r="1518" s="287" customFormat="1" ht="12" spans="1:4">
      <c r="A1518" s="288"/>
      <c r="B1518" s="329"/>
      <c r="C1518" s="329"/>
      <c r="D1518" s="329"/>
    </row>
    <row r="1519" s="287" customFormat="1" ht="12" spans="1:4">
      <c r="A1519" s="288"/>
      <c r="B1519" s="329"/>
      <c r="C1519" s="329"/>
      <c r="D1519" s="329"/>
    </row>
    <row r="1520" s="287" customFormat="1" ht="12" spans="1:4">
      <c r="A1520" s="288"/>
      <c r="B1520" s="329"/>
      <c r="C1520" s="329"/>
      <c r="D1520" s="329"/>
    </row>
    <row r="1521" s="287" customFormat="1" ht="12" spans="1:4">
      <c r="A1521" s="288"/>
      <c r="B1521" s="329"/>
      <c r="C1521" s="329"/>
      <c r="D1521" s="329"/>
    </row>
    <row r="1522" s="287" customFormat="1" ht="12" spans="1:4">
      <c r="A1522" s="288"/>
      <c r="B1522" s="329"/>
      <c r="C1522" s="329"/>
      <c r="D1522" s="329"/>
    </row>
    <row r="1523" s="287" customFormat="1" ht="12" spans="1:4">
      <c r="A1523" s="288"/>
      <c r="B1523" s="329"/>
      <c r="C1523" s="329"/>
      <c r="D1523" s="329"/>
    </row>
    <row r="1524" s="287" customFormat="1" ht="12" spans="1:4">
      <c r="A1524" s="288"/>
      <c r="B1524" s="329"/>
      <c r="C1524" s="329"/>
      <c r="D1524" s="329"/>
    </row>
    <row r="1525" s="287" customFormat="1" ht="12" spans="1:4">
      <c r="A1525" s="288"/>
      <c r="B1525" s="329"/>
      <c r="C1525" s="329"/>
      <c r="D1525" s="329"/>
    </row>
    <row r="1526" s="287" customFormat="1" ht="12" spans="1:4">
      <c r="A1526" s="288"/>
      <c r="B1526" s="329"/>
      <c r="C1526" s="329"/>
      <c r="D1526" s="329"/>
    </row>
    <row r="1527" s="287" customFormat="1" ht="12" spans="1:4">
      <c r="A1527" s="288"/>
      <c r="B1527" s="329"/>
      <c r="C1527" s="329"/>
      <c r="D1527" s="329"/>
    </row>
    <row r="1528" s="287" customFormat="1" ht="12" spans="1:4">
      <c r="A1528" s="288"/>
      <c r="B1528" s="329"/>
      <c r="C1528" s="329"/>
      <c r="D1528" s="329"/>
    </row>
    <row r="1529" s="287" customFormat="1" ht="12" spans="1:4">
      <c r="A1529" s="288"/>
      <c r="B1529" s="329"/>
      <c r="C1529" s="329"/>
      <c r="D1529" s="329"/>
    </row>
    <row r="1530" s="287" customFormat="1" ht="12" spans="1:4">
      <c r="A1530" s="288"/>
      <c r="B1530" s="329"/>
      <c r="C1530" s="329"/>
      <c r="D1530" s="329"/>
    </row>
    <row r="1531" s="287" customFormat="1" ht="12" spans="1:4">
      <c r="A1531" s="288"/>
      <c r="B1531" s="329"/>
      <c r="C1531" s="329"/>
      <c r="D1531" s="329"/>
    </row>
    <row r="1532" s="287" customFormat="1" ht="12" spans="1:4">
      <c r="A1532" s="288"/>
      <c r="B1532" s="329"/>
      <c r="C1532" s="329"/>
      <c r="D1532" s="329"/>
    </row>
    <row r="1533" s="287" customFormat="1" ht="12" spans="1:4">
      <c r="A1533" s="288"/>
      <c r="B1533" s="329"/>
      <c r="C1533" s="329"/>
      <c r="D1533" s="329"/>
    </row>
    <row r="1534" s="287" customFormat="1" ht="12" spans="1:4">
      <c r="A1534" s="288"/>
      <c r="B1534" s="329"/>
      <c r="C1534" s="329"/>
      <c r="D1534" s="329"/>
    </row>
    <row r="1535" s="287" customFormat="1" ht="12" spans="1:4">
      <c r="A1535" s="288"/>
      <c r="B1535" s="329"/>
      <c r="C1535" s="329"/>
      <c r="D1535" s="329"/>
    </row>
    <row r="1536" s="287" customFormat="1" ht="12" spans="1:4">
      <c r="A1536" s="288"/>
      <c r="B1536" s="329"/>
      <c r="C1536" s="329"/>
      <c r="D1536" s="329"/>
    </row>
    <row r="1537" s="287" customFormat="1" ht="12" spans="1:4">
      <c r="A1537" s="288"/>
      <c r="B1537" s="329"/>
      <c r="C1537" s="329"/>
      <c r="D1537" s="329"/>
    </row>
    <row r="1538" s="287" customFormat="1" ht="12" spans="1:4">
      <c r="A1538" s="288"/>
      <c r="B1538" s="329"/>
      <c r="C1538" s="329"/>
      <c r="D1538" s="329"/>
    </row>
    <row r="1539" s="287" customFormat="1" ht="12" spans="1:4">
      <c r="A1539" s="288"/>
      <c r="B1539" s="329"/>
      <c r="C1539" s="329"/>
      <c r="D1539" s="329"/>
    </row>
    <row r="1540" s="287" customFormat="1" ht="12" spans="1:4">
      <c r="A1540" s="288"/>
      <c r="B1540" s="329"/>
      <c r="C1540" s="329"/>
      <c r="D1540" s="329"/>
    </row>
    <row r="1541" s="287" customFormat="1" ht="12" spans="1:4">
      <c r="A1541" s="288"/>
      <c r="B1541" s="329"/>
      <c r="C1541" s="329"/>
      <c r="D1541" s="329"/>
    </row>
    <row r="1542" s="287" customFormat="1" ht="12" spans="1:4">
      <c r="A1542" s="288"/>
      <c r="B1542" s="329"/>
      <c r="C1542" s="329"/>
      <c r="D1542" s="329"/>
    </row>
    <row r="1543" s="287" customFormat="1" ht="12" spans="1:4">
      <c r="A1543" s="288"/>
      <c r="B1543" s="329"/>
      <c r="C1543" s="329"/>
      <c r="D1543" s="329"/>
    </row>
    <row r="1544" s="287" customFormat="1" ht="12" spans="1:4">
      <c r="A1544" s="288"/>
      <c r="B1544" s="329"/>
      <c r="C1544" s="329"/>
      <c r="D1544" s="329"/>
    </row>
    <row r="1545" s="287" customFormat="1" ht="12" spans="1:4">
      <c r="A1545" s="288"/>
      <c r="B1545" s="329"/>
      <c r="C1545" s="329"/>
      <c r="D1545" s="329"/>
    </row>
    <row r="1546" s="287" customFormat="1" ht="12" spans="1:4">
      <c r="A1546" s="288"/>
      <c r="B1546" s="329"/>
      <c r="C1546" s="329"/>
      <c r="D1546" s="329"/>
    </row>
    <row r="1547" s="287" customFormat="1" ht="12" spans="1:4">
      <c r="A1547" s="288"/>
      <c r="B1547" s="329"/>
      <c r="C1547" s="329"/>
      <c r="D1547" s="329"/>
    </row>
    <row r="1548" s="287" customFormat="1" ht="12" spans="1:4">
      <c r="A1548" s="288"/>
      <c r="B1548" s="329"/>
      <c r="C1548" s="329"/>
      <c r="D1548" s="329"/>
    </row>
    <row r="1549" s="287" customFormat="1" ht="12" spans="1:4">
      <c r="A1549" s="288"/>
      <c r="B1549" s="329"/>
      <c r="C1549" s="329"/>
      <c r="D1549" s="329"/>
    </row>
    <row r="1550" s="287" customFormat="1" ht="12" spans="1:4">
      <c r="A1550" s="288"/>
      <c r="B1550" s="329"/>
      <c r="C1550" s="329"/>
      <c r="D1550" s="329"/>
    </row>
    <row r="1551" s="287" customFormat="1" ht="12" spans="1:4">
      <c r="A1551" s="288"/>
      <c r="B1551" s="329"/>
      <c r="C1551" s="329"/>
      <c r="D1551" s="329"/>
    </row>
    <row r="1552" s="287" customFormat="1" ht="12" spans="1:4">
      <c r="A1552" s="288"/>
      <c r="B1552" s="329"/>
      <c r="C1552" s="329"/>
      <c r="D1552" s="329"/>
    </row>
    <row r="1553" s="287" customFormat="1" ht="12" spans="1:4">
      <c r="A1553" s="288"/>
      <c r="B1553" s="329"/>
      <c r="C1553" s="329"/>
      <c r="D1553" s="329"/>
    </row>
    <row r="1554" s="287" customFormat="1" ht="12" spans="1:4">
      <c r="A1554" s="288"/>
      <c r="B1554" s="329"/>
      <c r="C1554" s="329"/>
      <c r="D1554" s="329"/>
    </row>
    <row r="1555" s="287" customFormat="1" ht="12" spans="1:4">
      <c r="A1555" s="288"/>
      <c r="B1555" s="329"/>
      <c r="C1555" s="329"/>
      <c r="D1555" s="329"/>
    </row>
    <row r="1556" s="287" customFormat="1" ht="12" spans="1:4">
      <c r="A1556" s="288"/>
      <c r="B1556" s="329"/>
      <c r="C1556" s="329"/>
      <c r="D1556" s="329"/>
    </row>
    <row r="1557" s="287" customFormat="1" ht="12" spans="1:4">
      <c r="A1557" s="288"/>
      <c r="B1557" s="329"/>
      <c r="C1557" s="329"/>
      <c r="D1557" s="329"/>
    </row>
    <row r="1558" s="287" customFormat="1" ht="12" spans="1:4">
      <c r="A1558" s="288"/>
      <c r="B1558" s="329"/>
      <c r="C1558" s="329"/>
      <c r="D1558" s="329"/>
    </row>
    <row r="1559" s="287" customFormat="1" ht="12" spans="1:4">
      <c r="A1559" s="288"/>
      <c r="B1559" s="329"/>
      <c r="C1559" s="329"/>
      <c r="D1559" s="329"/>
    </row>
    <row r="1560" s="287" customFormat="1" ht="12" spans="1:4">
      <c r="A1560" s="288"/>
      <c r="B1560" s="329"/>
      <c r="C1560" s="329"/>
      <c r="D1560" s="329"/>
    </row>
    <row r="1561" s="287" customFormat="1" ht="12" spans="1:4">
      <c r="A1561" s="288"/>
      <c r="B1561" s="329"/>
      <c r="C1561" s="329"/>
      <c r="D1561" s="329"/>
    </row>
    <row r="1562" s="287" customFormat="1" ht="12" spans="1:4">
      <c r="A1562" s="288"/>
      <c r="B1562" s="329"/>
      <c r="C1562" s="329"/>
      <c r="D1562" s="329"/>
    </row>
    <row r="1563" s="287" customFormat="1" ht="12" spans="1:4">
      <c r="A1563" s="288"/>
      <c r="B1563" s="329"/>
      <c r="C1563" s="329"/>
      <c r="D1563" s="329"/>
    </row>
    <row r="1564" s="287" customFormat="1" ht="12" spans="1:4">
      <c r="A1564" s="288"/>
      <c r="B1564" s="329"/>
      <c r="C1564" s="329"/>
      <c r="D1564" s="329"/>
    </row>
    <row r="1565" s="287" customFormat="1" ht="12" spans="1:4">
      <c r="A1565" s="288"/>
      <c r="B1565" s="329"/>
      <c r="C1565" s="329"/>
      <c r="D1565" s="329"/>
    </row>
    <row r="1566" s="287" customFormat="1" ht="12" spans="1:4">
      <c r="A1566" s="288"/>
      <c r="B1566" s="329"/>
      <c r="C1566" s="329"/>
      <c r="D1566" s="329"/>
    </row>
    <row r="1567" s="287" customFormat="1" ht="12" spans="1:4">
      <c r="A1567" s="288"/>
      <c r="B1567" s="329"/>
      <c r="C1567" s="329"/>
      <c r="D1567" s="329"/>
    </row>
    <row r="1568" s="287" customFormat="1" ht="12" spans="1:4">
      <c r="A1568" s="288"/>
      <c r="B1568" s="329"/>
      <c r="C1568" s="329"/>
      <c r="D1568" s="329"/>
    </row>
    <row r="1569" s="287" customFormat="1" ht="12" spans="1:4">
      <c r="A1569" s="288"/>
      <c r="B1569" s="329"/>
      <c r="C1569" s="329"/>
      <c r="D1569" s="329"/>
    </row>
    <row r="1570" s="287" customFormat="1" ht="12" spans="1:4">
      <c r="A1570" s="288"/>
      <c r="B1570" s="329"/>
      <c r="C1570" s="329"/>
      <c r="D1570" s="329"/>
    </row>
    <row r="1571" s="287" customFormat="1" ht="12" spans="1:4">
      <c r="A1571" s="288"/>
      <c r="B1571" s="329"/>
      <c r="C1571" s="329"/>
      <c r="D1571" s="329"/>
    </row>
    <row r="1572" s="287" customFormat="1" ht="12" spans="1:4">
      <c r="A1572" s="288"/>
      <c r="B1572" s="329"/>
      <c r="C1572" s="329"/>
      <c r="D1572" s="329"/>
    </row>
    <row r="1573" s="287" customFormat="1" ht="12" spans="1:4">
      <c r="A1573" s="288"/>
      <c r="B1573" s="329"/>
      <c r="C1573" s="329"/>
      <c r="D1573" s="329"/>
    </row>
    <row r="1574" s="287" customFormat="1" ht="12" spans="1:4">
      <c r="A1574" s="288"/>
      <c r="B1574" s="329"/>
      <c r="C1574" s="329"/>
      <c r="D1574" s="329"/>
    </row>
    <row r="1575" s="287" customFormat="1" ht="12" spans="1:4">
      <c r="A1575" s="288"/>
      <c r="B1575" s="329"/>
      <c r="C1575" s="329"/>
      <c r="D1575" s="329"/>
    </row>
    <row r="1576" s="287" customFormat="1" ht="12" spans="1:4">
      <c r="A1576" s="288"/>
      <c r="B1576" s="329"/>
      <c r="C1576" s="329"/>
      <c r="D1576" s="329"/>
    </row>
    <row r="1577" s="287" customFormat="1" ht="12" spans="1:4">
      <c r="A1577" s="288"/>
      <c r="B1577" s="329"/>
      <c r="C1577" s="329"/>
      <c r="D1577" s="329"/>
    </row>
    <row r="1578" s="287" customFormat="1" ht="12" spans="1:4">
      <c r="A1578" s="288"/>
      <c r="B1578" s="329"/>
      <c r="C1578" s="329"/>
      <c r="D1578" s="329"/>
    </row>
    <row r="1579" s="287" customFormat="1" ht="12" spans="1:4">
      <c r="A1579" s="288"/>
      <c r="B1579" s="329"/>
      <c r="C1579" s="329"/>
      <c r="D1579" s="329"/>
    </row>
    <row r="1580" s="287" customFormat="1" ht="12" spans="1:4">
      <c r="A1580" s="288"/>
      <c r="B1580" s="329"/>
      <c r="C1580" s="329"/>
      <c r="D1580" s="329"/>
    </row>
    <row r="1581" s="287" customFormat="1" ht="12" spans="1:4">
      <c r="A1581" s="288"/>
      <c r="B1581" s="329"/>
      <c r="C1581" s="329"/>
      <c r="D1581" s="329"/>
    </row>
    <row r="1582" s="287" customFormat="1" ht="12" spans="1:4">
      <c r="A1582" s="288"/>
      <c r="B1582" s="329"/>
      <c r="C1582" s="329"/>
      <c r="D1582" s="329"/>
    </row>
    <row r="1583" s="287" customFormat="1" ht="12" spans="1:4">
      <c r="A1583" s="288"/>
      <c r="B1583" s="329"/>
      <c r="C1583" s="329"/>
      <c r="D1583" s="329"/>
    </row>
    <row r="1584" s="287" customFormat="1" ht="12" spans="1:4">
      <c r="A1584" s="288"/>
      <c r="B1584" s="329"/>
      <c r="C1584" s="329"/>
      <c r="D1584" s="329"/>
    </row>
    <row r="1585" s="287" customFormat="1" ht="12" spans="1:4">
      <c r="A1585" s="288"/>
      <c r="B1585" s="329"/>
      <c r="C1585" s="329"/>
      <c r="D1585" s="329"/>
    </row>
    <row r="1586" s="287" customFormat="1" ht="12" spans="1:4">
      <c r="A1586" s="288"/>
      <c r="B1586" s="329"/>
      <c r="C1586" s="329"/>
      <c r="D1586" s="329"/>
    </row>
    <row r="1587" s="287" customFormat="1" ht="12" spans="1:4">
      <c r="A1587" s="288"/>
      <c r="B1587" s="329"/>
      <c r="C1587" s="329"/>
      <c r="D1587" s="329"/>
    </row>
    <row r="1588" s="287" customFormat="1" ht="12" spans="1:4">
      <c r="A1588" s="288"/>
      <c r="B1588" s="329"/>
      <c r="C1588" s="329"/>
      <c r="D1588" s="329"/>
    </row>
    <row r="1589" s="287" customFormat="1" ht="12" spans="1:4">
      <c r="A1589" s="288"/>
      <c r="B1589" s="329"/>
      <c r="C1589" s="329"/>
      <c r="D1589" s="329"/>
    </row>
    <row r="1590" s="287" customFormat="1" ht="12" spans="1:4">
      <c r="A1590" s="288"/>
      <c r="B1590" s="329"/>
      <c r="C1590" s="329"/>
      <c r="D1590" s="329"/>
    </row>
    <row r="1591" s="287" customFormat="1" ht="12" spans="1:4">
      <c r="A1591" s="288"/>
      <c r="B1591" s="329"/>
      <c r="C1591" s="329"/>
      <c r="D1591" s="329"/>
    </row>
    <row r="1592" s="287" customFormat="1" ht="12" spans="1:4">
      <c r="A1592" s="288"/>
      <c r="B1592" s="329"/>
      <c r="C1592" s="329"/>
      <c r="D1592" s="329"/>
    </row>
    <row r="1593" s="287" customFormat="1" ht="12" spans="1:4">
      <c r="A1593" s="288"/>
      <c r="B1593" s="329"/>
      <c r="C1593" s="329"/>
      <c r="D1593" s="329"/>
    </row>
    <row r="1594" s="287" customFormat="1" ht="12" spans="1:4">
      <c r="A1594" s="288"/>
      <c r="B1594" s="329"/>
      <c r="C1594" s="329"/>
      <c r="D1594" s="329"/>
    </row>
    <row r="1595" s="287" customFormat="1" ht="12" spans="1:4">
      <c r="A1595" s="288"/>
      <c r="B1595" s="329"/>
      <c r="C1595" s="329"/>
      <c r="D1595" s="329"/>
    </row>
    <row r="1596" s="287" customFormat="1" ht="12" spans="1:4">
      <c r="A1596" s="288"/>
      <c r="B1596" s="329"/>
      <c r="C1596" s="329"/>
      <c r="D1596" s="329"/>
    </row>
    <row r="1597" s="287" customFormat="1" ht="12" spans="1:4">
      <c r="A1597" s="288"/>
      <c r="B1597" s="329"/>
      <c r="C1597" s="329"/>
      <c r="D1597" s="329"/>
    </row>
    <row r="1598" s="287" customFormat="1" ht="12" spans="1:4">
      <c r="A1598" s="288"/>
      <c r="B1598" s="329"/>
      <c r="C1598" s="329"/>
      <c r="D1598" s="329"/>
    </row>
    <row r="1599" s="287" customFormat="1" ht="12" spans="1:4">
      <c r="A1599" s="288"/>
      <c r="B1599" s="329"/>
      <c r="C1599" s="329"/>
      <c r="D1599" s="329"/>
    </row>
    <row r="1600" s="287" customFormat="1" ht="12" spans="1:4">
      <c r="A1600" s="288"/>
      <c r="B1600" s="329"/>
      <c r="C1600" s="329"/>
      <c r="D1600" s="329"/>
    </row>
    <row r="1601" s="287" customFormat="1" ht="12" spans="1:4">
      <c r="A1601" s="288"/>
      <c r="B1601" s="329"/>
      <c r="C1601" s="329"/>
      <c r="D1601" s="329"/>
    </row>
    <row r="1602" s="287" customFormat="1" ht="12" spans="1:4">
      <c r="A1602" s="288"/>
      <c r="B1602" s="329"/>
      <c r="C1602" s="329"/>
      <c r="D1602" s="329"/>
    </row>
    <row r="1603" s="287" customFormat="1" ht="12" spans="1:4">
      <c r="A1603" s="288"/>
      <c r="B1603" s="329"/>
      <c r="C1603" s="329"/>
      <c r="D1603" s="329"/>
    </row>
    <row r="1604" s="287" customFormat="1" ht="12" spans="1:4">
      <c r="A1604" s="288"/>
      <c r="B1604" s="329"/>
      <c r="C1604" s="329"/>
      <c r="D1604" s="329"/>
    </row>
    <row r="1605" s="287" customFormat="1" ht="12" spans="1:4">
      <c r="A1605" s="288"/>
      <c r="B1605" s="329"/>
      <c r="C1605" s="329"/>
      <c r="D1605" s="329"/>
    </row>
    <row r="1606" s="287" customFormat="1" ht="12" spans="1:4">
      <c r="A1606" s="288"/>
      <c r="B1606" s="329"/>
      <c r="C1606" s="329"/>
      <c r="D1606" s="329"/>
    </row>
    <row r="1607" s="287" customFormat="1" ht="12" spans="1:4">
      <c r="A1607" s="288"/>
      <c r="B1607" s="329"/>
      <c r="C1607" s="329"/>
      <c r="D1607" s="329"/>
    </row>
    <row r="1608" s="287" customFormat="1" ht="12" spans="1:4">
      <c r="A1608" s="288"/>
      <c r="B1608" s="329"/>
      <c r="C1608" s="329"/>
      <c r="D1608" s="329"/>
    </row>
    <row r="1609" s="287" customFormat="1" ht="12" spans="1:4">
      <c r="A1609" s="288"/>
      <c r="B1609" s="329"/>
      <c r="C1609" s="329"/>
      <c r="D1609" s="329"/>
    </row>
    <row r="1610" s="287" customFormat="1" ht="12" spans="1:4">
      <c r="A1610" s="288"/>
      <c r="B1610" s="329"/>
      <c r="C1610" s="329"/>
      <c r="D1610" s="329"/>
    </row>
    <row r="1611" s="287" customFormat="1" ht="12" spans="1:4">
      <c r="A1611" s="288"/>
      <c r="B1611" s="329"/>
      <c r="C1611" s="329"/>
      <c r="D1611" s="329"/>
    </row>
    <row r="1612" s="287" customFormat="1" ht="12" spans="1:4">
      <c r="A1612" s="288"/>
      <c r="B1612" s="329"/>
      <c r="C1612" s="329"/>
      <c r="D1612" s="329"/>
    </row>
    <row r="1613" s="287" customFormat="1" ht="12" spans="1:4">
      <c r="A1613" s="288"/>
      <c r="B1613" s="329"/>
      <c r="C1613" s="329"/>
      <c r="D1613" s="329"/>
    </row>
    <row r="1614" s="287" customFormat="1" ht="12" spans="1:4">
      <c r="A1614" s="288"/>
      <c r="B1614" s="329"/>
      <c r="C1614" s="329"/>
      <c r="D1614" s="329"/>
    </row>
    <row r="1615" s="287" customFormat="1" ht="12" spans="1:4">
      <c r="A1615" s="288"/>
      <c r="B1615" s="329"/>
      <c r="C1615" s="329"/>
      <c r="D1615" s="329"/>
    </row>
    <row r="1616" s="287" customFormat="1" ht="12" spans="1:4">
      <c r="A1616" s="288"/>
      <c r="B1616" s="329"/>
      <c r="C1616" s="329"/>
      <c r="D1616" s="329"/>
    </row>
    <row r="1617" s="287" customFormat="1" ht="12" spans="1:4">
      <c r="A1617" s="288"/>
      <c r="B1617" s="329"/>
      <c r="C1617" s="329"/>
      <c r="D1617" s="329"/>
    </row>
    <row r="1618" s="287" customFormat="1" ht="12" spans="1:4">
      <c r="A1618" s="288"/>
      <c r="B1618" s="329"/>
      <c r="C1618" s="329"/>
      <c r="D1618" s="329"/>
    </row>
    <row r="1619" s="287" customFormat="1" ht="12" spans="1:4">
      <c r="A1619" s="288"/>
      <c r="B1619" s="329"/>
      <c r="C1619" s="329"/>
      <c r="D1619" s="329"/>
    </row>
    <row r="1620" s="287" customFormat="1" ht="12" spans="1:4">
      <c r="A1620" s="288"/>
      <c r="B1620" s="329"/>
      <c r="C1620" s="329"/>
      <c r="D1620" s="329"/>
    </row>
    <row r="1621" s="287" customFormat="1" ht="12" spans="1:4">
      <c r="A1621" s="288"/>
      <c r="B1621" s="329"/>
      <c r="C1621" s="329"/>
      <c r="D1621" s="329"/>
    </row>
    <row r="1622" s="287" customFormat="1" ht="12" spans="1:4">
      <c r="A1622" s="288"/>
      <c r="B1622" s="329"/>
      <c r="C1622" s="329"/>
      <c r="D1622" s="329"/>
    </row>
    <row r="1623" s="287" customFormat="1" ht="12" spans="1:4">
      <c r="A1623" s="288"/>
      <c r="B1623" s="329"/>
      <c r="C1623" s="329"/>
      <c r="D1623" s="329"/>
    </row>
    <row r="1624" s="287" customFormat="1" ht="12" spans="1:4">
      <c r="A1624" s="288"/>
      <c r="B1624" s="329"/>
      <c r="C1624" s="329"/>
      <c r="D1624" s="329"/>
    </row>
    <row r="1625" s="287" customFormat="1" ht="12" spans="1:4">
      <c r="A1625" s="288"/>
      <c r="B1625" s="329"/>
      <c r="C1625" s="329"/>
      <c r="D1625" s="329"/>
    </row>
    <row r="1626" s="287" customFormat="1" ht="12" spans="1:4">
      <c r="A1626" s="288"/>
      <c r="B1626" s="329"/>
      <c r="C1626" s="329"/>
      <c r="D1626" s="329"/>
    </row>
    <row r="1627" s="287" customFormat="1" ht="12" spans="1:4">
      <c r="A1627" s="288"/>
      <c r="B1627" s="329"/>
      <c r="C1627" s="329"/>
      <c r="D1627" s="329"/>
    </row>
    <row r="1628" s="287" customFormat="1" ht="12" spans="1:4">
      <c r="A1628" s="288"/>
      <c r="B1628" s="329"/>
      <c r="C1628" s="329"/>
      <c r="D1628" s="329"/>
    </row>
    <row r="1629" s="287" customFormat="1" ht="12" spans="1:4">
      <c r="A1629" s="288"/>
      <c r="B1629" s="329"/>
      <c r="C1629" s="329"/>
      <c r="D1629" s="329"/>
    </row>
    <row r="1630" s="287" customFormat="1" ht="12" spans="1:4">
      <c r="A1630" s="288"/>
      <c r="B1630" s="329"/>
      <c r="C1630" s="329"/>
      <c r="D1630" s="329"/>
    </row>
    <row r="1631" s="287" customFormat="1" ht="12" spans="1:4">
      <c r="A1631" s="288"/>
      <c r="B1631" s="329"/>
      <c r="C1631" s="329"/>
      <c r="D1631" s="329"/>
    </row>
    <row r="1632" s="287" customFormat="1" ht="12" spans="1:4">
      <c r="A1632" s="288"/>
      <c r="B1632" s="329"/>
      <c r="C1632" s="329"/>
      <c r="D1632" s="329"/>
    </row>
    <row r="1633" s="287" customFormat="1" ht="12" spans="1:4">
      <c r="A1633" s="288"/>
      <c r="B1633" s="329"/>
      <c r="C1633" s="329"/>
      <c r="D1633" s="329"/>
    </row>
    <row r="1634" s="287" customFormat="1" ht="12" spans="1:4">
      <c r="A1634" s="288"/>
      <c r="B1634" s="329"/>
      <c r="C1634" s="329"/>
      <c r="D1634" s="329"/>
    </row>
    <row r="1635" s="287" customFormat="1" ht="12" spans="1:4">
      <c r="A1635" s="288"/>
      <c r="B1635" s="329"/>
      <c r="C1635" s="329"/>
      <c r="D1635" s="329"/>
    </row>
    <row r="1636" s="287" customFormat="1" ht="12" spans="1:4">
      <c r="A1636" s="288"/>
      <c r="B1636" s="329"/>
      <c r="C1636" s="329"/>
      <c r="D1636" s="329"/>
    </row>
    <row r="1637" s="287" customFormat="1" ht="12" spans="1:4">
      <c r="A1637" s="288"/>
      <c r="B1637" s="329"/>
      <c r="C1637" s="329"/>
      <c r="D1637" s="329"/>
    </row>
    <row r="1638" s="287" customFormat="1" ht="12" spans="1:4">
      <c r="A1638" s="288"/>
      <c r="B1638" s="329"/>
      <c r="C1638" s="329"/>
      <c r="D1638" s="329"/>
    </row>
    <row r="1639" s="287" customFormat="1" ht="12" spans="1:4">
      <c r="A1639" s="288"/>
      <c r="B1639" s="329"/>
      <c r="C1639" s="329"/>
      <c r="D1639" s="329"/>
    </row>
    <row r="1640" s="287" customFormat="1" ht="12" spans="1:4">
      <c r="A1640" s="288"/>
      <c r="B1640" s="329"/>
      <c r="C1640" s="329"/>
      <c r="D1640" s="329"/>
    </row>
    <row r="1641" s="287" customFormat="1" ht="12" spans="1:4">
      <c r="A1641" s="288"/>
      <c r="B1641" s="329"/>
      <c r="C1641" s="329"/>
      <c r="D1641" s="329"/>
    </row>
    <row r="1642" s="287" customFormat="1" ht="12" spans="1:4">
      <c r="A1642" s="288"/>
      <c r="B1642" s="329"/>
      <c r="C1642" s="329"/>
      <c r="D1642" s="329"/>
    </row>
    <row r="1643" s="287" customFormat="1" ht="12" spans="1:4">
      <c r="A1643" s="288"/>
      <c r="B1643" s="329"/>
      <c r="C1643" s="329"/>
      <c r="D1643" s="329"/>
    </row>
    <row r="1644" s="287" customFormat="1" ht="12" spans="1:4">
      <c r="A1644" s="288"/>
      <c r="B1644" s="329"/>
      <c r="C1644" s="329"/>
      <c r="D1644" s="329"/>
    </row>
    <row r="1645" s="287" customFormat="1" ht="12" spans="1:4">
      <c r="A1645" s="288"/>
      <c r="B1645" s="329"/>
      <c r="C1645" s="329"/>
      <c r="D1645" s="329"/>
    </row>
    <row r="1646" s="287" customFormat="1" ht="12" spans="1:4">
      <c r="A1646" s="288"/>
      <c r="B1646" s="329"/>
      <c r="C1646" s="329"/>
      <c r="D1646" s="329"/>
    </row>
    <row r="1647" s="287" customFormat="1" ht="12" spans="1:4">
      <c r="A1647" s="288"/>
      <c r="B1647" s="329"/>
      <c r="C1647" s="329"/>
      <c r="D1647" s="329"/>
    </row>
    <row r="1648" s="287" customFormat="1" ht="12" spans="1:4">
      <c r="A1648" s="288"/>
      <c r="B1648" s="329"/>
      <c r="C1648" s="329"/>
      <c r="D1648" s="329"/>
    </row>
    <row r="1649" s="287" customFormat="1" ht="12" spans="1:4">
      <c r="A1649" s="288"/>
      <c r="B1649" s="329"/>
      <c r="C1649" s="329"/>
      <c r="D1649" s="329"/>
    </row>
    <row r="1650" s="287" customFormat="1" ht="12" spans="1:4">
      <c r="A1650" s="288"/>
      <c r="B1650" s="329"/>
      <c r="C1650" s="329"/>
      <c r="D1650" s="329"/>
    </row>
    <row r="1651" s="287" customFormat="1" ht="12" spans="1:4">
      <c r="A1651" s="288"/>
      <c r="B1651" s="329"/>
      <c r="C1651" s="329"/>
      <c r="D1651" s="329"/>
    </row>
    <row r="1652" s="287" customFormat="1" ht="12" spans="1:4">
      <c r="A1652" s="288"/>
      <c r="B1652" s="329"/>
      <c r="C1652" s="329"/>
      <c r="D1652" s="329"/>
    </row>
    <row r="1653" s="287" customFormat="1" ht="12" spans="1:4">
      <c r="A1653" s="288"/>
      <c r="B1653" s="329"/>
      <c r="C1653" s="329"/>
      <c r="D1653" s="329"/>
    </row>
    <row r="1654" s="287" customFormat="1" ht="12" spans="1:4">
      <c r="A1654" s="288"/>
      <c r="B1654" s="329"/>
      <c r="C1654" s="329"/>
      <c r="D1654" s="329"/>
    </row>
    <row r="1655" s="287" customFormat="1" ht="12" spans="1:4">
      <c r="A1655" s="288"/>
      <c r="B1655" s="329"/>
      <c r="C1655" s="329"/>
      <c r="D1655" s="329"/>
    </row>
    <row r="1656" s="287" customFormat="1" ht="12" spans="1:4">
      <c r="A1656" s="288"/>
      <c r="B1656" s="329"/>
      <c r="C1656" s="329"/>
      <c r="D1656" s="329"/>
    </row>
    <row r="1657" s="287" customFormat="1" ht="12" spans="1:4">
      <c r="A1657" s="288"/>
      <c r="B1657" s="329"/>
      <c r="C1657" s="329"/>
      <c r="D1657" s="329"/>
    </row>
    <row r="1658" s="287" customFormat="1" ht="12" spans="1:4">
      <c r="A1658" s="288"/>
      <c r="B1658" s="329"/>
      <c r="C1658" s="329"/>
      <c r="D1658" s="329"/>
    </row>
    <row r="1659" s="287" customFormat="1" ht="12" spans="1:4">
      <c r="A1659" s="288"/>
      <c r="B1659" s="329"/>
      <c r="C1659" s="329"/>
      <c r="D1659" s="329"/>
    </row>
    <row r="1660" s="287" customFormat="1" ht="12" spans="1:4">
      <c r="A1660" s="288"/>
      <c r="B1660" s="329"/>
      <c r="C1660" s="329"/>
      <c r="D1660" s="329"/>
    </row>
    <row r="1661" s="287" customFormat="1" ht="12" spans="1:4">
      <c r="A1661" s="288"/>
      <c r="B1661" s="329"/>
      <c r="C1661" s="329"/>
      <c r="D1661" s="329"/>
    </row>
    <row r="1662" s="287" customFormat="1" ht="12" spans="1:4">
      <c r="A1662" s="288"/>
      <c r="B1662" s="329"/>
      <c r="C1662" s="329"/>
      <c r="D1662" s="329"/>
    </row>
    <row r="1663" s="287" customFormat="1" ht="12" spans="1:4">
      <c r="A1663" s="288"/>
      <c r="B1663" s="329"/>
      <c r="C1663" s="329"/>
      <c r="D1663" s="329"/>
    </row>
    <row r="1664" s="287" customFormat="1" ht="12" spans="1:4">
      <c r="A1664" s="288"/>
      <c r="B1664" s="329"/>
      <c r="C1664" s="329"/>
      <c r="D1664" s="329"/>
    </row>
    <row r="1665" s="287" customFormat="1" ht="12" spans="1:4">
      <c r="A1665" s="288"/>
      <c r="B1665" s="329"/>
      <c r="C1665" s="329"/>
      <c r="D1665" s="329"/>
    </row>
    <row r="1666" s="287" customFormat="1" ht="12" spans="1:4">
      <c r="A1666" s="288"/>
      <c r="B1666" s="329"/>
      <c r="C1666" s="329"/>
      <c r="D1666" s="329"/>
    </row>
    <row r="1667" s="287" customFormat="1" ht="12" spans="1:4">
      <c r="A1667" s="288"/>
      <c r="B1667" s="329"/>
      <c r="C1667" s="329"/>
      <c r="D1667" s="329"/>
    </row>
    <row r="1668" s="287" customFormat="1" ht="12" spans="1:4">
      <c r="A1668" s="288"/>
      <c r="B1668" s="329"/>
      <c r="C1668" s="329"/>
      <c r="D1668" s="329"/>
    </row>
    <row r="1669" s="287" customFormat="1" ht="12" spans="1:4">
      <c r="A1669" s="288"/>
      <c r="B1669" s="329"/>
      <c r="C1669" s="329"/>
      <c r="D1669" s="329"/>
    </row>
    <row r="1670" s="287" customFormat="1" ht="12" spans="1:4">
      <c r="A1670" s="288"/>
      <c r="B1670" s="329"/>
      <c r="C1670" s="329"/>
      <c r="D1670" s="329"/>
    </row>
    <row r="1671" s="287" customFormat="1" ht="12" spans="1:4">
      <c r="A1671" s="288"/>
      <c r="B1671" s="329"/>
      <c r="C1671" s="329"/>
      <c r="D1671" s="329"/>
    </row>
    <row r="1672" s="287" customFormat="1" ht="12" spans="1:4">
      <c r="A1672" s="288"/>
      <c r="B1672" s="329"/>
      <c r="C1672" s="329"/>
      <c r="D1672" s="329"/>
    </row>
    <row r="1673" s="287" customFormat="1" ht="12" spans="1:4">
      <c r="A1673" s="288"/>
      <c r="B1673" s="329"/>
      <c r="C1673" s="329"/>
      <c r="D1673" s="329"/>
    </row>
    <row r="1674" s="287" customFormat="1" ht="12" spans="1:4">
      <c r="A1674" s="288"/>
      <c r="B1674" s="329"/>
      <c r="C1674" s="329"/>
      <c r="D1674" s="329"/>
    </row>
    <row r="1675" s="287" customFormat="1" ht="12" spans="1:4">
      <c r="A1675" s="288"/>
      <c r="B1675" s="329"/>
      <c r="C1675" s="329"/>
      <c r="D1675" s="329"/>
    </row>
    <row r="1676" s="287" customFormat="1" ht="12" spans="1:4">
      <c r="A1676" s="288"/>
      <c r="B1676" s="329"/>
      <c r="C1676" s="329"/>
      <c r="D1676" s="329"/>
    </row>
    <row r="1677" s="287" customFormat="1" ht="12" spans="1:4">
      <c r="A1677" s="288"/>
      <c r="B1677" s="329"/>
      <c r="C1677" s="329"/>
      <c r="D1677" s="329"/>
    </row>
    <row r="1678" s="287" customFormat="1" ht="12" spans="1:4">
      <c r="A1678" s="288"/>
      <c r="B1678" s="329"/>
      <c r="C1678" s="329"/>
      <c r="D1678" s="329"/>
    </row>
    <row r="1679" s="287" customFormat="1" ht="12" spans="1:4">
      <c r="A1679" s="288"/>
      <c r="B1679" s="329"/>
      <c r="C1679" s="329"/>
      <c r="D1679" s="329"/>
    </row>
    <row r="1680" s="287" customFormat="1" ht="12" spans="1:4">
      <c r="A1680" s="288"/>
      <c r="B1680" s="329"/>
      <c r="C1680" s="329"/>
      <c r="D1680" s="329"/>
    </row>
    <row r="1681" s="287" customFormat="1" ht="12" spans="1:4">
      <c r="A1681" s="288"/>
      <c r="B1681" s="329"/>
      <c r="C1681" s="329"/>
      <c r="D1681" s="329"/>
    </row>
    <row r="1682" s="287" customFormat="1" ht="12" spans="1:4">
      <c r="A1682" s="288"/>
      <c r="B1682" s="329"/>
      <c r="C1682" s="329"/>
      <c r="D1682" s="329"/>
    </row>
    <row r="1683" s="287" customFormat="1" ht="12" spans="1:4">
      <c r="A1683" s="288"/>
      <c r="B1683" s="329"/>
      <c r="C1683" s="329"/>
      <c r="D1683" s="329"/>
    </row>
    <row r="1684" s="287" customFormat="1" ht="12" spans="1:4">
      <c r="A1684" s="288"/>
      <c r="B1684" s="329"/>
      <c r="C1684" s="329"/>
      <c r="D1684" s="329"/>
    </row>
    <row r="1685" s="287" customFormat="1" ht="12" spans="1:4">
      <c r="A1685" s="288"/>
      <c r="B1685" s="329"/>
      <c r="C1685" s="329"/>
      <c r="D1685" s="329"/>
    </row>
    <row r="1686" s="287" customFormat="1" ht="12" spans="1:4">
      <c r="A1686" s="288"/>
      <c r="B1686" s="329"/>
      <c r="C1686" s="329"/>
      <c r="D1686" s="329"/>
    </row>
    <row r="1687" s="287" customFormat="1" ht="12" spans="1:4">
      <c r="A1687" s="288"/>
      <c r="B1687" s="329"/>
      <c r="C1687" s="329"/>
      <c r="D1687" s="329"/>
    </row>
    <row r="1688" s="287" customFormat="1" ht="12" spans="1:4">
      <c r="A1688" s="288"/>
      <c r="B1688" s="329"/>
      <c r="C1688" s="329"/>
      <c r="D1688" s="329"/>
    </row>
    <row r="1689" s="287" customFormat="1" ht="12" spans="1:4">
      <c r="A1689" s="288"/>
      <c r="B1689" s="329"/>
      <c r="C1689" s="329"/>
      <c r="D1689" s="329"/>
    </row>
    <row r="1690" s="287" customFormat="1" ht="12" spans="1:4">
      <c r="A1690" s="288"/>
      <c r="B1690" s="329"/>
      <c r="C1690" s="329"/>
      <c r="D1690" s="329"/>
    </row>
    <row r="1691" s="287" customFormat="1" ht="12" spans="1:4">
      <c r="A1691" s="288"/>
      <c r="B1691" s="329"/>
      <c r="C1691" s="329"/>
      <c r="D1691" s="329"/>
    </row>
    <row r="1692" s="287" customFormat="1" ht="12" spans="1:4">
      <c r="A1692" s="288"/>
      <c r="B1692" s="329"/>
      <c r="C1692" s="329"/>
      <c r="D1692" s="329"/>
    </row>
    <row r="1693" s="287" customFormat="1" ht="12" spans="1:4">
      <c r="A1693" s="288"/>
      <c r="B1693" s="329"/>
      <c r="C1693" s="329"/>
      <c r="D1693" s="329"/>
    </row>
    <row r="1694" s="287" customFormat="1" ht="12" spans="1:4">
      <c r="A1694" s="288"/>
      <c r="B1694" s="329"/>
      <c r="C1694" s="329"/>
      <c r="D1694" s="329"/>
    </row>
    <row r="1695" s="287" customFormat="1" ht="12" spans="1:4">
      <c r="A1695" s="288"/>
      <c r="B1695" s="329"/>
      <c r="C1695" s="329"/>
      <c r="D1695" s="329"/>
    </row>
    <row r="1696" s="287" customFormat="1" ht="12" spans="1:4">
      <c r="A1696" s="288"/>
      <c r="B1696" s="329"/>
      <c r="C1696" s="329"/>
      <c r="D1696" s="329"/>
    </row>
    <row r="1697" s="287" customFormat="1" ht="12" spans="1:4">
      <c r="A1697" s="288"/>
      <c r="B1697" s="329"/>
      <c r="C1697" s="329"/>
      <c r="D1697" s="329"/>
    </row>
    <row r="1698" s="287" customFormat="1" ht="12" spans="1:4">
      <c r="A1698" s="288"/>
      <c r="B1698" s="329"/>
      <c r="C1698" s="329"/>
      <c r="D1698" s="329"/>
    </row>
    <row r="1699" s="287" customFormat="1" ht="12" spans="1:4">
      <c r="A1699" s="288"/>
      <c r="B1699" s="329"/>
      <c r="C1699" s="329"/>
      <c r="D1699" s="329"/>
    </row>
    <row r="1700" s="287" customFormat="1" ht="12" spans="1:4">
      <c r="A1700" s="288"/>
      <c r="B1700" s="329"/>
      <c r="C1700" s="329"/>
      <c r="D1700" s="329"/>
    </row>
    <row r="1701" s="287" customFormat="1" ht="12" spans="1:4">
      <c r="A1701" s="288"/>
      <c r="B1701" s="329"/>
      <c r="C1701" s="329"/>
      <c r="D1701" s="329"/>
    </row>
    <row r="1702" s="287" customFormat="1" ht="12" spans="1:4">
      <c r="A1702" s="288"/>
      <c r="B1702" s="329"/>
      <c r="C1702" s="329"/>
      <c r="D1702" s="329"/>
    </row>
    <row r="1703" s="287" customFormat="1" ht="12" spans="1:4">
      <c r="A1703" s="288"/>
      <c r="B1703" s="329"/>
      <c r="C1703" s="329"/>
      <c r="D1703" s="329"/>
    </row>
    <row r="1704" s="287" customFormat="1" ht="12" spans="1:4">
      <c r="A1704" s="288"/>
      <c r="B1704" s="329"/>
      <c r="C1704" s="329"/>
      <c r="D1704" s="329"/>
    </row>
    <row r="1705" s="287" customFormat="1" ht="12" spans="1:4">
      <c r="A1705" s="288"/>
      <c r="B1705" s="329"/>
      <c r="C1705" s="329"/>
      <c r="D1705" s="329"/>
    </row>
    <row r="1706" s="287" customFormat="1" ht="12" spans="1:4">
      <c r="A1706" s="288"/>
      <c r="B1706" s="329"/>
      <c r="C1706" s="329"/>
      <c r="D1706" s="329"/>
    </row>
    <row r="1707" s="287" customFormat="1" ht="12" spans="1:4">
      <c r="A1707" s="288"/>
      <c r="B1707" s="329"/>
      <c r="C1707" s="329"/>
      <c r="D1707" s="329"/>
    </row>
    <row r="1708" s="287" customFormat="1" ht="12" spans="1:4">
      <c r="A1708" s="288"/>
      <c r="B1708" s="329"/>
      <c r="C1708" s="329"/>
      <c r="D1708" s="329"/>
    </row>
    <row r="1709" s="287" customFormat="1" ht="12" spans="1:4">
      <c r="A1709" s="288"/>
      <c r="B1709" s="329"/>
      <c r="C1709" s="329"/>
      <c r="D1709" s="329"/>
    </row>
    <row r="1710" s="287" customFormat="1" ht="12" spans="1:4">
      <c r="A1710" s="288"/>
      <c r="B1710" s="329"/>
      <c r="C1710" s="329"/>
      <c r="D1710" s="329"/>
    </row>
    <row r="1711" s="287" customFormat="1" ht="12" spans="1:4">
      <c r="A1711" s="288"/>
      <c r="B1711" s="329"/>
      <c r="C1711" s="329"/>
      <c r="D1711" s="329"/>
    </row>
    <row r="1712" s="287" customFormat="1" ht="12" spans="1:4">
      <c r="A1712" s="288"/>
      <c r="B1712" s="329"/>
      <c r="C1712" s="329"/>
      <c r="D1712" s="329"/>
    </row>
    <row r="1713" s="287" customFormat="1" ht="12" spans="1:4">
      <c r="A1713" s="288"/>
      <c r="B1713" s="329"/>
      <c r="C1713" s="329"/>
      <c r="D1713" s="329"/>
    </row>
    <row r="1714" s="287" customFormat="1" ht="12" spans="1:4">
      <c r="A1714" s="288"/>
      <c r="B1714" s="329"/>
      <c r="C1714" s="329"/>
      <c r="D1714" s="329"/>
    </row>
    <row r="1715" s="287" customFormat="1" ht="12" spans="1:4">
      <c r="A1715" s="288"/>
      <c r="B1715" s="329"/>
      <c r="C1715" s="329"/>
      <c r="D1715" s="329"/>
    </row>
    <row r="1716" s="287" customFormat="1" ht="12" spans="1:4">
      <c r="A1716" s="288"/>
      <c r="B1716" s="329"/>
      <c r="C1716" s="329"/>
      <c r="D1716" s="329"/>
    </row>
    <row r="1717" s="287" customFormat="1" ht="12" spans="1:4">
      <c r="A1717" s="288"/>
      <c r="B1717" s="329"/>
      <c r="C1717" s="329"/>
      <c r="D1717" s="329"/>
    </row>
    <row r="1718" s="287" customFormat="1" ht="12" spans="1:4">
      <c r="A1718" s="288"/>
      <c r="B1718" s="329"/>
      <c r="C1718" s="329"/>
      <c r="D1718" s="329"/>
    </row>
    <row r="1719" s="287" customFormat="1" ht="12" spans="1:4">
      <c r="A1719" s="288"/>
      <c r="B1719" s="329"/>
      <c r="C1719" s="329"/>
      <c r="D1719" s="329"/>
    </row>
    <row r="1720" s="287" customFormat="1" ht="12" spans="1:4">
      <c r="A1720" s="288"/>
      <c r="B1720" s="329"/>
      <c r="C1720" s="329"/>
      <c r="D1720" s="329"/>
    </row>
    <row r="1721" s="287" customFormat="1" ht="12" spans="1:4">
      <c r="A1721" s="288"/>
      <c r="B1721" s="329"/>
      <c r="C1721" s="329"/>
      <c r="D1721" s="329"/>
    </row>
    <row r="1722" s="287" customFormat="1" ht="12" spans="1:4">
      <c r="A1722" s="288"/>
      <c r="B1722" s="329"/>
      <c r="C1722" s="329"/>
      <c r="D1722" s="329"/>
    </row>
    <row r="1723" s="287" customFormat="1" ht="12" spans="1:4">
      <c r="A1723" s="288"/>
      <c r="B1723" s="329"/>
      <c r="C1723" s="329"/>
      <c r="D1723" s="329"/>
    </row>
    <row r="1724" s="287" customFormat="1" ht="12" spans="1:4">
      <c r="A1724" s="288"/>
      <c r="B1724" s="329"/>
      <c r="C1724" s="329"/>
      <c r="D1724" s="329"/>
    </row>
    <row r="1725" s="287" customFormat="1" ht="12" spans="1:4">
      <c r="A1725" s="288"/>
      <c r="B1725" s="329"/>
      <c r="C1725" s="329"/>
      <c r="D1725" s="329"/>
    </row>
    <row r="1726" s="287" customFormat="1" ht="12" spans="1:4">
      <c r="A1726" s="288"/>
      <c r="B1726" s="329"/>
      <c r="C1726" s="329"/>
      <c r="D1726" s="329"/>
    </row>
    <row r="1727" s="287" customFormat="1" ht="12" spans="1:4">
      <c r="A1727" s="288"/>
      <c r="B1727" s="329"/>
      <c r="C1727" s="329"/>
      <c r="D1727" s="329"/>
    </row>
    <row r="1728" s="287" customFormat="1" ht="12" spans="1:4">
      <c r="A1728" s="288"/>
      <c r="B1728" s="329"/>
      <c r="C1728" s="329"/>
      <c r="D1728" s="329"/>
    </row>
    <row r="1729" s="287" customFormat="1" ht="12" spans="1:4">
      <c r="A1729" s="288"/>
      <c r="B1729" s="329"/>
      <c r="C1729" s="329"/>
      <c r="D1729" s="329"/>
    </row>
    <row r="1730" s="287" customFormat="1" ht="12" spans="1:4">
      <c r="A1730" s="288"/>
      <c r="B1730" s="329"/>
      <c r="C1730" s="329"/>
      <c r="D1730" s="329"/>
    </row>
    <row r="1731" s="287" customFormat="1" ht="12" spans="1:4">
      <c r="A1731" s="288"/>
      <c r="B1731" s="329"/>
      <c r="C1731" s="329"/>
      <c r="D1731" s="329"/>
    </row>
    <row r="1732" s="287" customFormat="1" ht="12" spans="1:4">
      <c r="A1732" s="288"/>
      <c r="B1732" s="329"/>
      <c r="C1732" s="329"/>
      <c r="D1732" s="329"/>
    </row>
    <row r="1733" s="287" customFormat="1" ht="12" spans="1:4">
      <c r="A1733" s="288"/>
      <c r="B1733" s="329"/>
      <c r="C1733" s="329"/>
      <c r="D1733" s="329"/>
    </row>
    <row r="1734" s="287" customFormat="1" ht="12" spans="1:4">
      <c r="A1734" s="288"/>
      <c r="B1734" s="329"/>
      <c r="C1734" s="329"/>
      <c r="D1734" s="329"/>
    </row>
    <row r="1735" s="287" customFormat="1" ht="12" spans="1:4">
      <c r="A1735" s="288"/>
      <c r="B1735" s="329"/>
      <c r="C1735" s="329"/>
      <c r="D1735" s="329"/>
    </row>
    <row r="1736" s="287" customFormat="1" ht="12" spans="1:4">
      <c r="A1736" s="288"/>
      <c r="B1736" s="329"/>
      <c r="C1736" s="329"/>
      <c r="D1736" s="329"/>
    </row>
    <row r="1737" s="287" customFormat="1" ht="12" spans="1:4">
      <c r="A1737" s="288"/>
      <c r="B1737" s="329"/>
      <c r="C1737" s="329"/>
      <c r="D1737" s="329"/>
    </row>
    <row r="1738" s="287" customFormat="1" ht="12" spans="1:4">
      <c r="A1738" s="288"/>
      <c r="B1738" s="329"/>
      <c r="C1738" s="329"/>
      <c r="D1738" s="329"/>
    </row>
    <row r="1739" s="287" customFormat="1" ht="12" spans="1:4">
      <c r="A1739" s="288"/>
      <c r="B1739" s="329"/>
      <c r="C1739" s="329"/>
      <c r="D1739" s="329"/>
    </row>
    <row r="1740" s="287" customFormat="1" ht="12" spans="1:4">
      <c r="A1740" s="288"/>
      <c r="B1740" s="329"/>
      <c r="C1740" s="329"/>
      <c r="D1740" s="329"/>
    </row>
    <row r="1741" s="287" customFormat="1" ht="12" spans="1:4">
      <c r="A1741" s="288"/>
      <c r="B1741" s="329"/>
      <c r="C1741" s="329"/>
      <c r="D1741" s="329"/>
    </row>
    <row r="1742" s="287" customFormat="1" ht="12" spans="1:4">
      <c r="A1742" s="288"/>
      <c r="B1742" s="329"/>
      <c r="C1742" s="329"/>
      <c r="D1742" s="329"/>
    </row>
    <row r="1743" s="287" customFormat="1" ht="12" spans="1:4">
      <c r="A1743" s="288"/>
      <c r="B1743" s="329"/>
      <c r="C1743" s="329"/>
      <c r="D1743" s="329"/>
    </row>
    <row r="1744" s="287" customFormat="1" ht="12" spans="1:4">
      <c r="A1744" s="288"/>
      <c r="B1744" s="329"/>
      <c r="C1744" s="329"/>
      <c r="D1744" s="329"/>
    </row>
    <row r="1745" s="287" customFormat="1" ht="12" spans="1:4">
      <c r="A1745" s="288"/>
      <c r="B1745" s="329"/>
      <c r="C1745" s="329"/>
      <c r="D1745" s="329"/>
    </row>
    <row r="1746" s="287" customFormat="1" ht="12" spans="1:4">
      <c r="A1746" s="288"/>
      <c r="B1746" s="329"/>
      <c r="C1746" s="329"/>
      <c r="D1746" s="329"/>
    </row>
    <row r="1747" s="287" customFormat="1" ht="12" spans="1:4">
      <c r="A1747" s="288"/>
      <c r="B1747" s="329"/>
      <c r="C1747" s="329"/>
      <c r="D1747" s="329"/>
    </row>
    <row r="1748" s="287" customFormat="1" ht="12" spans="1:4">
      <c r="A1748" s="288"/>
      <c r="B1748" s="329"/>
      <c r="C1748" s="329"/>
      <c r="D1748" s="329"/>
    </row>
    <row r="1749" s="287" customFormat="1" ht="12" spans="1:4">
      <c r="A1749" s="288"/>
      <c r="B1749" s="329"/>
      <c r="C1749" s="329"/>
      <c r="D1749" s="329"/>
    </row>
    <row r="1750" s="287" customFormat="1" ht="12" spans="1:4">
      <c r="A1750" s="288"/>
      <c r="B1750" s="329"/>
      <c r="C1750" s="329"/>
      <c r="D1750" s="329"/>
    </row>
    <row r="1751" s="287" customFormat="1" ht="12" spans="1:4">
      <c r="A1751" s="288"/>
      <c r="B1751" s="329"/>
      <c r="C1751" s="329"/>
      <c r="D1751" s="329"/>
    </row>
    <row r="1752" s="287" customFormat="1" ht="12" spans="1:4">
      <c r="A1752" s="288"/>
      <c r="B1752" s="329"/>
      <c r="C1752" s="329"/>
      <c r="D1752" s="329"/>
    </row>
    <row r="1753" s="287" customFormat="1" ht="12" spans="1:4">
      <c r="A1753" s="288"/>
      <c r="B1753" s="329"/>
      <c r="C1753" s="329"/>
      <c r="D1753" s="329"/>
    </row>
    <row r="1754" s="287" customFormat="1" ht="12" spans="1:4">
      <c r="A1754" s="288"/>
      <c r="B1754" s="329"/>
      <c r="C1754" s="329"/>
      <c r="D1754" s="329"/>
    </row>
    <row r="1755" s="287" customFormat="1" ht="12" spans="1:4">
      <c r="A1755" s="288"/>
      <c r="B1755" s="329"/>
      <c r="C1755" s="329"/>
      <c r="D1755" s="329"/>
    </row>
    <row r="1756" s="287" customFormat="1" ht="12" spans="1:4">
      <c r="A1756" s="288"/>
      <c r="B1756" s="329"/>
      <c r="C1756" s="329"/>
      <c r="D1756" s="329"/>
    </row>
    <row r="1757" s="287" customFormat="1" ht="12" spans="1:4">
      <c r="A1757" s="288"/>
      <c r="B1757" s="329"/>
      <c r="C1757" s="329"/>
      <c r="D1757" s="329"/>
    </row>
    <row r="1758" s="287" customFormat="1" ht="12" spans="1:4">
      <c r="A1758" s="288"/>
      <c r="B1758" s="329"/>
      <c r="C1758" s="329"/>
      <c r="D1758" s="329"/>
    </row>
    <row r="1759" s="287" customFormat="1" ht="12" spans="1:4">
      <c r="A1759" s="288"/>
      <c r="B1759" s="329"/>
      <c r="C1759" s="329"/>
      <c r="D1759" s="329"/>
    </row>
    <row r="1760" s="287" customFormat="1" ht="12" spans="1:4">
      <c r="A1760" s="288"/>
      <c r="B1760" s="329"/>
      <c r="C1760" s="329"/>
      <c r="D1760" s="329"/>
    </row>
    <row r="1761" s="287" customFormat="1" ht="12" spans="1:4">
      <c r="A1761" s="288"/>
      <c r="B1761" s="329"/>
      <c r="C1761" s="329"/>
      <c r="D1761" s="329"/>
    </row>
    <row r="1762" s="287" customFormat="1" ht="12" spans="1:4">
      <c r="A1762" s="288"/>
      <c r="B1762" s="329"/>
      <c r="C1762" s="329"/>
      <c r="D1762" s="329"/>
    </row>
    <row r="1763" s="287" customFormat="1" ht="12" spans="1:4">
      <c r="A1763" s="288"/>
      <c r="B1763" s="329"/>
      <c r="C1763" s="329"/>
      <c r="D1763" s="329"/>
    </row>
    <row r="1764" s="287" customFormat="1" ht="12" spans="1:4">
      <c r="A1764" s="288"/>
      <c r="B1764" s="329"/>
      <c r="C1764" s="329"/>
      <c r="D1764" s="329"/>
    </row>
    <row r="1765" s="287" customFormat="1" ht="12" spans="1:4">
      <c r="A1765" s="288"/>
      <c r="B1765" s="329"/>
      <c r="C1765" s="329"/>
      <c r="D1765" s="329"/>
    </row>
    <row r="1766" s="287" customFormat="1" ht="12" spans="1:4">
      <c r="A1766" s="288"/>
      <c r="B1766" s="329"/>
      <c r="C1766" s="329"/>
      <c r="D1766" s="329"/>
    </row>
    <row r="1767" s="287" customFormat="1" ht="12" spans="1:4">
      <c r="A1767" s="288"/>
      <c r="B1767" s="329"/>
      <c r="C1767" s="329"/>
      <c r="D1767" s="329"/>
    </row>
    <row r="1768" s="287" customFormat="1" ht="12" spans="1:4">
      <c r="A1768" s="288"/>
      <c r="B1768" s="329"/>
      <c r="C1768" s="329"/>
      <c r="D1768" s="329"/>
    </row>
    <row r="1769" s="287" customFormat="1" ht="12" spans="1:4">
      <c r="A1769" s="288"/>
      <c r="B1769" s="329"/>
      <c r="C1769" s="329"/>
      <c r="D1769" s="329"/>
    </row>
    <row r="1770" s="287" customFormat="1" ht="12" spans="1:4">
      <c r="A1770" s="288"/>
      <c r="B1770" s="329"/>
      <c r="C1770" s="329"/>
      <c r="D1770" s="329"/>
    </row>
    <row r="1771" s="287" customFormat="1" ht="12" spans="1:4">
      <c r="A1771" s="288"/>
      <c r="B1771" s="329"/>
      <c r="C1771" s="329"/>
      <c r="D1771" s="329"/>
    </row>
    <row r="1772" s="287" customFormat="1" ht="12" spans="1:4">
      <c r="A1772" s="288"/>
      <c r="B1772" s="329"/>
      <c r="C1772" s="329"/>
      <c r="D1772" s="329"/>
    </row>
    <row r="1773" s="287" customFormat="1" ht="12" spans="1:4">
      <c r="A1773" s="288"/>
      <c r="B1773" s="329"/>
      <c r="C1773" s="329"/>
      <c r="D1773" s="329"/>
    </row>
    <row r="1774" s="287" customFormat="1" ht="12" spans="1:4">
      <c r="A1774" s="288"/>
      <c r="B1774" s="329"/>
      <c r="C1774" s="329"/>
      <c r="D1774" s="329"/>
    </row>
    <row r="1775" s="287" customFormat="1" ht="12" spans="1:4">
      <c r="A1775" s="288"/>
      <c r="B1775" s="329"/>
      <c r="C1775" s="329"/>
      <c r="D1775" s="329"/>
    </row>
    <row r="1776" s="287" customFormat="1" ht="12" spans="1:4">
      <c r="A1776" s="288"/>
      <c r="B1776" s="329"/>
      <c r="C1776" s="329"/>
      <c r="D1776" s="329"/>
    </row>
    <row r="1777" s="287" customFormat="1" ht="12" spans="1:4">
      <c r="A1777" s="288"/>
      <c r="B1777" s="329"/>
      <c r="C1777" s="329"/>
      <c r="D1777" s="329"/>
    </row>
    <row r="1778" s="287" customFormat="1" ht="12" spans="1:4">
      <c r="A1778" s="288"/>
      <c r="B1778" s="329"/>
      <c r="C1778" s="329"/>
      <c r="D1778" s="329"/>
    </row>
    <row r="1779" s="287" customFormat="1" ht="12" spans="1:4">
      <c r="A1779" s="288"/>
      <c r="B1779" s="329"/>
      <c r="C1779" s="329"/>
      <c r="D1779" s="329"/>
    </row>
    <row r="1780" s="287" customFormat="1" ht="12" spans="1:4">
      <c r="A1780" s="288"/>
      <c r="B1780" s="329"/>
      <c r="C1780" s="329"/>
      <c r="D1780" s="329"/>
    </row>
    <row r="1781" s="287" customFormat="1" ht="12" spans="1:4">
      <c r="A1781" s="288"/>
      <c r="B1781" s="329"/>
      <c r="C1781" s="329"/>
      <c r="D1781" s="329"/>
    </row>
    <row r="1782" s="287" customFormat="1" ht="12" spans="1:4">
      <c r="A1782" s="288"/>
      <c r="B1782" s="329"/>
      <c r="C1782" s="329"/>
      <c r="D1782" s="329"/>
    </row>
    <row r="1783" s="287" customFormat="1" ht="12" spans="1:4">
      <c r="A1783" s="288"/>
      <c r="B1783" s="329"/>
      <c r="C1783" s="329"/>
      <c r="D1783" s="329"/>
    </row>
    <row r="1784" s="287" customFormat="1" ht="12" spans="1:4">
      <c r="A1784" s="288"/>
      <c r="B1784" s="329"/>
      <c r="C1784" s="329"/>
      <c r="D1784" s="329"/>
    </row>
    <row r="1785" s="287" customFormat="1" ht="12" spans="1:4">
      <c r="A1785" s="288"/>
      <c r="B1785" s="329"/>
      <c r="C1785" s="329"/>
      <c r="D1785" s="329"/>
    </row>
    <row r="1786" s="287" customFormat="1" ht="12" spans="1:4">
      <c r="A1786" s="288"/>
      <c r="B1786" s="329"/>
      <c r="C1786" s="329"/>
      <c r="D1786" s="329"/>
    </row>
    <row r="1787" s="287" customFormat="1" ht="12" spans="1:4">
      <c r="A1787" s="288"/>
      <c r="B1787" s="329"/>
      <c r="C1787" s="329"/>
      <c r="D1787" s="329"/>
    </row>
    <row r="1788" s="287" customFormat="1" ht="12" spans="1:4">
      <c r="A1788" s="288"/>
      <c r="B1788" s="329"/>
      <c r="C1788" s="329"/>
      <c r="D1788" s="329"/>
    </row>
    <row r="1789" s="287" customFormat="1" ht="12" spans="1:4">
      <c r="A1789" s="288"/>
      <c r="B1789" s="329"/>
      <c r="C1789" s="329"/>
      <c r="D1789" s="329"/>
    </row>
    <row r="1790" s="287" customFormat="1" ht="12" spans="1:4">
      <c r="A1790" s="288"/>
      <c r="B1790" s="329"/>
      <c r="C1790" s="329"/>
      <c r="D1790" s="329"/>
    </row>
    <row r="1791" s="287" customFormat="1" ht="12" spans="1:4">
      <c r="A1791" s="288"/>
      <c r="B1791" s="329"/>
      <c r="C1791" s="329"/>
      <c r="D1791" s="329"/>
    </row>
    <row r="1792" s="287" customFormat="1" ht="12" spans="1:4">
      <c r="A1792" s="288"/>
      <c r="B1792" s="329"/>
      <c r="C1792" s="329"/>
      <c r="D1792" s="329"/>
    </row>
    <row r="1793" s="287" customFormat="1" ht="12" spans="1:4">
      <c r="A1793" s="288"/>
      <c r="B1793" s="329"/>
      <c r="C1793" s="329"/>
      <c r="D1793" s="329"/>
    </row>
    <row r="1794" s="287" customFormat="1" ht="12" spans="1:4">
      <c r="A1794" s="288"/>
      <c r="B1794" s="329"/>
      <c r="C1794" s="329"/>
      <c r="D1794" s="329"/>
    </row>
    <row r="1795" s="287" customFormat="1" ht="12" spans="1:4">
      <c r="A1795" s="288"/>
      <c r="B1795" s="329"/>
      <c r="C1795" s="329"/>
      <c r="D1795" s="329"/>
    </row>
    <row r="1796" s="287" customFormat="1" ht="12" spans="1:4">
      <c r="A1796" s="288"/>
      <c r="B1796" s="329"/>
      <c r="C1796" s="329"/>
      <c r="D1796" s="329"/>
    </row>
    <row r="1797" s="287" customFormat="1" ht="12" spans="1:4">
      <c r="A1797" s="288"/>
      <c r="B1797" s="329"/>
      <c r="C1797" s="329"/>
      <c r="D1797" s="329"/>
    </row>
    <row r="1798" s="287" customFormat="1" ht="12" spans="1:4">
      <c r="A1798" s="288"/>
      <c r="B1798" s="329"/>
      <c r="C1798" s="329"/>
      <c r="D1798" s="329"/>
    </row>
    <row r="1799" s="287" customFormat="1" ht="12" spans="1:4">
      <c r="A1799" s="288"/>
      <c r="B1799" s="329"/>
      <c r="C1799" s="329"/>
      <c r="D1799" s="329"/>
    </row>
    <row r="1800" s="287" customFormat="1" ht="12" spans="1:4">
      <c r="A1800" s="288"/>
      <c r="B1800" s="329"/>
      <c r="C1800" s="329"/>
      <c r="D1800" s="329"/>
    </row>
    <row r="1801" s="287" customFormat="1" ht="12" spans="1:4">
      <c r="A1801" s="288"/>
      <c r="B1801" s="329"/>
      <c r="C1801" s="329"/>
      <c r="D1801" s="329"/>
    </row>
    <row r="1802" s="287" customFormat="1" ht="12" spans="1:4">
      <c r="A1802" s="288"/>
      <c r="B1802" s="329"/>
      <c r="C1802" s="329"/>
      <c r="D1802" s="329"/>
    </row>
    <row r="1803" s="287" customFormat="1" ht="12" spans="1:4">
      <c r="A1803" s="288"/>
      <c r="B1803" s="329"/>
      <c r="C1803" s="329"/>
      <c r="D1803" s="329"/>
    </row>
    <row r="1804" s="287" customFormat="1" ht="12" spans="1:4">
      <c r="A1804" s="288"/>
      <c r="B1804" s="329"/>
      <c r="C1804" s="329"/>
      <c r="D1804" s="329"/>
    </row>
    <row r="1805" s="287" customFormat="1" ht="12" spans="1:4">
      <c r="A1805" s="288"/>
      <c r="B1805" s="329"/>
      <c r="C1805" s="329"/>
      <c r="D1805" s="329"/>
    </row>
    <row r="1806" s="287" customFormat="1" ht="12" spans="1:4">
      <c r="A1806" s="288"/>
      <c r="B1806" s="329"/>
      <c r="C1806" s="329"/>
      <c r="D1806" s="329"/>
    </row>
    <row r="1807" s="287" customFormat="1" ht="12" spans="1:4">
      <c r="A1807" s="288"/>
      <c r="B1807" s="329"/>
      <c r="C1807" s="329"/>
      <c r="D1807" s="329"/>
    </row>
    <row r="1808" s="287" customFormat="1" ht="12" spans="1:4">
      <c r="A1808" s="288"/>
      <c r="B1808" s="329"/>
      <c r="C1808" s="329"/>
      <c r="D1808" s="329"/>
    </row>
    <row r="1809" s="287" customFormat="1" ht="12" spans="1:4">
      <c r="A1809" s="288"/>
      <c r="B1809" s="329"/>
      <c r="C1809" s="329"/>
      <c r="D1809" s="329"/>
    </row>
    <row r="1810" s="287" customFormat="1" ht="12" spans="1:4">
      <c r="A1810" s="288"/>
      <c r="B1810" s="329"/>
      <c r="C1810" s="329"/>
      <c r="D1810" s="329"/>
    </row>
    <row r="1811" s="287" customFormat="1" ht="12" spans="1:4">
      <c r="A1811" s="288"/>
      <c r="B1811" s="329"/>
      <c r="C1811" s="329"/>
      <c r="D1811" s="329"/>
    </row>
    <row r="1812" s="287" customFormat="1" ht="12" spans="1:4">
      <c r="A1812" s="288"/>
      <c r="B1812" s="329"/>
      <c r="C1812" s="329"/>
      <c r="D1812" s="329"/>
    </row>
    <row r="1813" s="287" customFormat="1" ht="12" spans="1:4">
      <c r="A1813" s="288"/>
      <c r="B1813" s="329"/>
      <c r="C1813" s="329"/>
      <c r="D1813" s="329"/>
    </row>
    <row r="1814" s="287" customFormat="1" ht="12" spans="1:4">
      <c r="A1814" s="288"/>
      <c r="B1814" s="329"/>
      <c r="C1814" s="329"/>
      <c r="D1814" s="329"/>
    </row>
    <row r="1815" s="287" customFormat="1" ht="12" spans="1:4">
      <c r="A1815" s="288"/>
      <c r="B1815" s="329"/>
      <c r="C1815" s="329"/>
      <c r="D1815" s="329"/>
    </row>
    <row r="1816" s="287" customFormat="1" ht="12" spans="1:4">
      <c r="A1816" s="288"/>
      <c r="B1816" s="329"/>
      <c r="C1816" s="329"/>
      <c r="D1816" s="329"/>
    </row>
    <row r="1817" s="287" customFormat="1" ht="12" spans="1:4">
      <c r="A1817" s="288"/>
      <c r="B1817" s="329"/>
      <c r="C1817" s="329"/>
      <c r="D1817" s="329"/>
    </row>
    <row r="1818" s="287" customFormat="1" ht="12" spans="1:4">
      <c r="A1818" s="288"/>
      <c r="B1818" s="329"/>
      <c r="C1818" s="329"/>
      <c r="D1818" s="329"/>
    </row>
    <row r="1819" s="287" customFormat="1" ht="12" spans="1:4">
      <c r="A1819" s="288"/>
      <c r="B1819" s="329"/>
      <c r="C1819" s="329"/>
      <c r="D1819" s="329"/>
    </row>
    <row r="1820" s="287" customFormat="1" ht="12" spans="1:4">
      <c r="A1820" s="288"/>
      <c r="B1820" s="329"/>
      <c r="C1820" s="329"/>
      <c r="D1820" s="329"/>
    </row>
    <row r="1821" s="287" customFormat="1" ht="12" spans="1:4">
      <c r="A1821" s="288"/>
      <c r="B1821" s="329"/>
      <c r="C1821" s="329"/>
      <c r="D1821" s="329"/>
    </row>
    <row r="1822" s="287" customFormat="1" ht="12" spans="1:4">
      <c r="A1822" s="288"/>
      <c r="B1822" s="329"/>
      <c r="C1822" s="329"/>
      <c r="D1822" s="329"/>
    </row>
    <row r="1823" s="287" customFormat="1" ht="12" spans="1:4">
      <c r="A1823" s="288"/>
      <c r="B1823" s="329"/>
      <c r="C1823" s="329"/>
      <c r="D1823" s="329"/>
    </row>
    <row r="1824" s="287" customFormat="1" ht="12" spans="1:4">
      <c r="A1824" s="288"/>
      <c r="B1824" s="329"/>
      <c r="C1824" s="329"/>
      <c r="D1824" s="329"/>
    </row>
    <row r="1825" s="287" customFormat="1" ht="12" spans="1:4">
      <c r="A1825" s="288"/>
      <c r="B1825" s="329"/>
      <c r="C1825" s="329"/>
      <c r="D1825" s="329"/>
    </row>
    <row r="1826" s="287" customFormat="1" ht="12" spans="1:4">
      <c r="A1826" s="288"/>
      <c r="B1826" s="329"/>
      <c r="C1826" s="329"/>
      <c r="D1826" s="329"/>
    </row>
    <row r="1827" s="287" customFormat="1" ht="12" spans="1:4">
      <c r="A1827" s="288"/>
      <c r="B1827" s="329"/>
      <c r="C1827" s="329"/>
      <c r="D1827" s="329"/>
    </row>
    <row r="1828" s="287" customFormat="1" ht="12" spans="1:4">
      <c r="A1828" s="288"/>
      <c r="B1828" s="329"/>
      <c r="C1828" s="329"/>
      <c r="D1828" s="329"/>
    </row>
    <row r="1829" s="287" customFormat="1" ht="12" spans="1:4">
      <c r="A1829" s="288"/>
      <c r="B1829" s="329"/>
      <c r="C1829" s="329"/>
      <c r="D1829" s="329"/>
    </row>
    <row r="1830" s="287" customFormat="1" ht="12" spans="1:4">
      <c r="A1830" s="288"/>
      <c r="B1830" s="329"/>
      <c r="C1830" s="329"/>
      <c r="D1830" s="329"/>
    </row>
    <row r="1831" s="287" customFormat="1" ht="12" spans="1:4">
      <c r="A1831" s="288"/>
      <c r="B1831" s="329"/>
      <c r="C1831" s="329"/>
      <c r="D1831" s="329"/>
    </row>
    <row r="1832" s="287" customFormat="1" ht="12" spans="1:4">
      <c r="A1832" s="288"/>
      <c r="B1832" s="329"/>
      <c r="C1832" s="329"/>
      <c r="D1832" s="329"/>
    </row>
    <row r="1833" s="287" customFormat="1" ht="12" spans="1:4">
      <c r="A1833" s="288"/>
      <c r="B1833" s="329"/>
      <c r="C1833" s="329"/>
      <c r="D1833" s="329"/>
    </row>
    <row r="1834" s="287" customFormat="1" ht="12" spans="1:4">
      <c r="A1834" s="288"/>
      <c r="B1834" s="329"/>
      <c r="C1834" s="329"/>
      <c r="D1834" s="329"/>
    </row>
    <row r="1835" s="287" customFormat="1" ht="12" spans="1:4">
      <c r="A1835" s="288"/>
      <c r="B1835" s="329"/>
      <c r="C1835" s="329"/>
      <c r="D1835" s="329"/>
    </row>
    <row r="1836" s="287" customFormat="1" ht="12" spans="1:4">
      <c r="A1836" s="288"/>
      <c r="B1836" s="329"/>
      <c r="C1836" s="329"/>
      <c r="D1836" s="329"/>
    </row>
    <row r="1837" s="287" customFormat="1" ht="12" spans="1:4">
      <c r="A1837" s="288"/>
      <c r="B1837" s="329"/>
      <c r="C1837" s="329"/>
      <c r="D1837" s="329"/>
    </row>
    <row r="1838" s="287" customFormat="1" ht="12" spans="1:4">
      <c r="A1838" s="288"/>
      <c r="B1838" s="329"/>
      <c r="C1838" s="329"/>
      <c r="D1838" s="329"/>
    </row>
    <row r="1839" s="287" customFormat="1" ht="12" spans="1:4">
      <c r="A1839" s="288"/>
      <c r="B1839" s="329"/>
      <c r="C1839" s="329"/>
      <c r="D1839" s="329"/>
    </row>
    <row r="1840" s="287" customFormat="1" ht="12" spans="1:4">
      <c r="A1840" s="288"/>
      <c r="B1840" s="329"/>
      <c r="C1840" s="329"/>
      <c r="D1840" s="329"/>
    </row>
    <row r="1841" s="287" customFormat="1" ht="12" spans="1:4">
      <c r="A1841" s="288"/>
      <c r="B1841" s="329"/>
      <c r="C1841" s="329"/>
      <c r="D1841" s="329"/>
    </row>
    <row r="1842" s="287" customFormat="1" ht="12" spans="1:4">
      <c r="A1842" s="288"/>
      <c r="B1842" s="329"/>
      <c r="C1842" s="329"/>
      <c r="D1842" s="329"/>
    </row>
    <row r="1843" s="287" customFormat="1" ht="12" spans="1:4">
      <c r="A1843" s="288"/>
      <c r="B1843" s="329"/>
      <c r="C1843" s="329"/>
      <c r="D1843" s="329"/>
    </row>
    <row r="1844" s="287" customFormat="1" ht="12" spans="1:4">
      <c r="A1844" s="288"/>
      <c r="B1844" s="329"/>
      <c r="C1844" s="329"/>
      <c r="D1844" s="329"/>
    </row>
    <row r="1845" s="287" customFormat="1" ht="12" spans="1:4">
      <c r="A1845" s="288"/>
      <c r="B1845" s="329"/>
      <c r="C1845" s="329"/>
      <c r="D1845" s="329"/>
    </row>
    <row r="1846" s="287" customFormat="1" ht="12" spans="1:4">
      <c r="A1846" s="288"/>
      <c r="B1846" s="329"/>
      <c r="C1846" s="329"/>
      <c r="D1846" s="329"/>
    </row>
    <row r="1847" s="287" customFormat="1" ht="12" spans="1:4">
      <c r="A1847" s="288"/>
      <c r="B1847" s="329"/>
      <c r="C1847" s="329"/>
      <c r="D1847" s="329"/>
    </row>
    <row r="1848" s="287" customFormat="1" ht="12" spans="1:4">
      <c r="A1848" s="288"/>
      <c r="B1848" s="329"/>
      <c r="C1848" s="329"/>
      <c r="D1848" s="329"/>
    </row>
    <row r="1849" s="287" customFormat="1" ht="12" spans="1:4">
      <c r="A1849" s="288"/>
      <c r="B1849" s="329"/>
      <c r="C1849" s="329"/>
      <c r="D1849" s="329"/>
    </row>
    <row r="1850" s="287" customFormat="1" ht="12" spans="1:4">
      <c r="A1850" s="288"/>
      <c r="B1850" s="329"/>
      <c r="C1850" s="329"/>
      <c r="D1850" s="329"/>
    </row>
    <row r="1851" s="287" customFormat="1" ht="12" spans="1:4">
      <c r="A1851" s="288"/>
      <c r="B1851" s="329"/>
      <c r="C1851" s="329"/>
      <c r="D1851" s="329"/>
    </row>
    <row r="1852" s="287" customFormat="1" ht="12" spans="1:4">
      <c r="A1852" s="288"/>
      <c r="B1852" s="329"/>
      <c r="C1852" s="329"/>
      <c r="D1852" s="329"/>
    </row>
    <row r="1853" s="287" customFormat="1" ht="12" spans="1:4">
      <c r="A1853" s="288"/>
      <c r="B1853" s="329"/>
      <c r="C1853" s="329"/>
      <c r="D1853" s="329"/>
    </row>
    <row r="1854" s="287" customFormat="1" ht="12" spans="1:4">
      <c r="A1854" s="288"/>
      <c r="B1854" s="329"/>
      <c r="C1854" s="329"/>
      <c r="D1854" s="329"/>
    </row>
    <row r="1855" s="287" customFormat="1" ht="12" spans="1:4">
      <c r="A1855" s="288"/>
      <c r="B1855" s="329"/>
      <c r="C1855" s="329"/>
      <c r="D1855" s="329"/>
    </row>
    <row r="1856" s="287" customFormat="1" ht="12" spans="1:4">
      <c r="A1856" s="288"/>
      <c r="B1856" s="329"/>
      <c r="C1856" s="329"/>
      <c r="D1856" s="329"/>
    </row>
    <row r="1857" s="287" customFormat="1" ht="12" spans="1:4">
      <c r="A1857" s="288"/>
      <c r="B1857" s="329"/>
      <c r="C1857" s="329"/>
      <c r="D1857" s="329"/>
    </row>
    <row r="1858" s="287" customFormat="1" ht="12" spans="1:4">
      <c r="A1858" s="288"/>
      <c r="B1858" s="329"/>
      <c r="C1858" s="329"/>
      <c r="D1858" s="329"/>
    </row>
    <row r="1859" s="287" customFormat="1" ht="12" spans="1:4">
      <c r="A1859" s="288"/>
      <c r="B1859" s="329"/>
      <c r="C1859" s="329"/>
      <c r="D1859" s="329"/>
    </row>
    <row r="1860" s="287" customFormat="1" ht="12" spans="1:4">
      <c r="A1860" s="288"/>
      <c r="B1860" s="329"/>
      <c r="C1860" s="329"/>
      <c r="D1860" s="329"/>
    </row>
    <row r="1861" s="287" customFormat="1" ht="12" spans="1:4">
      <c r="A1861" s="288"/>
      <c r="B1861" s="329"/>
      <c r="C1861" s="329"/>
      <c r="D1861" s="329"/>
    </row>
    <row r="1862" s="287" customFormat="1" ht="12" spans="1:4">
      <c r="A1862" s="288"/>
      <c r="B1862" s="329"/>
      <c r="C1862" s="329"/>
      <c r="D1862" s="329"/>
    </row>
    <row r="1863" s="287" customFormat="1" ht="12" spans="1:4">
      <c r="A1863" s="288"/>
      <c r="B1863" s="329"/>
      <c r="C1863" s="329"/>
      <c r="D1863" s="329"/>
    </row>
    <row r="1864" s="287" customFormat="1" ht="12" spans="1:4">
      <c r="A1864" s="288"/>
      <c r="B1864" s="329"/>
      <c r="C1864" s="329"/>
      <c r="D1864" s="329"/>
    </row>
    <row r="1865" s="287" customFormat="1" ht="12" spans="1:4">
      <c r="A1865" s="288"/>
      <c r="B1865" s="329"/>
      <c r="C1865" s="329"/>
      <c r="D1865" s="329"/>
    </row>
    <row r="1866" s="287" customFormat="1" ht="12" spans="1:4">
      <c r="A1866" s="288"/>
      <c r="B1866" s="329"/>
      <c r="C1866" s="329"/>
      <c r="D1866" s="329"/>
    </row>
    <row r="1867" s="287" customFormat="1" ht="12" spans="1:4">
      <c r="A1867" s="288"/>
      <c r="B1867" s="329"/>
      <c r="C1867" s="329"/>
      <c r="D1867" s="329"/>
    </row>
    <row r="1868" s="287" customFormat="1" ht="12" spans="1:4">
      <c r="A1868" s="288"/>
      <c r="B1868" s="329"/>
      <c r="C1868" s="329"/>
      <c r="D1868" s="329"/>
    </row>
    <row r="1869" s="287" customFormat="1" ht="12" spans="1:4">
      <c r="A1869" s="288"/>
      <c r="B1869" s="329"/>
      <c r="C1869" s="329"/>
      <c r="D1869" s="329"/>
    </row>
    <row r="1870" s="287" customFormat="1" ht="12" spans="1:4">
      <c r="A1870" s="288"/>
      <c r="B1870" s="329"/>
      <c r="C1870" s="329"/>
      <c r="D1870" s="329"/>
    </row>
    <row r="1871" s="287" customFormat="1" ht="12" spans="1:4">
      <c r="A1871" s="288"/>
      <c r="B1871" s="329"/>
      <c r="C1871" s="329"/>
      <c r="D1871" s="329"/>
    </row>
    <row r="1872" s="287" customFormat="1" ht="12" spans="1:4">
      <c r="A1872" s="288"/>
      <c r="B1872" s="329"/>
      <c r="C1872" s="329"/>
      <c r="D1872" s="329"/>
    </row>
    <row r="1873" s="287" customFormat="1" ht="12" spans="1:4">
      <c r="A1873" s="288"/>
      <c r="B1873" s="329"/>
      <c r="C1873" s="329"/>
      <c r="D1873" s="329"/>
    </row>
    <row r="1874" s="287" customFormat="1" ht="12" spans="1:4">
      <c r="A1874" s="288"/>
      <c r="B1874" s="329"/>
      <c r="C1874" s="329"/>
      <c r="D1874" s="329"/>
    </row>
    <row r="1875" s="287" customFormat="1" ht="12" spans="1:4">
      <c r="A1875" s="288"/>
      <c r="B1875" s="329"/>
      <c r="C1875" s="329"/>
      <c r="D1875" s="329"/>
    </row>
    <row r="1876" s="287" customFormat="1" ht="12" spans="1:4">
      <c r="A1876" s="288"/>
      <c r="B1876" s="329"/>
      <c r="C1876" s="329"/>
      <c r="D1876" s="329"/>
    </row>
    <row r="1877" s="287" customFormat="1" ht="12" spans="1:4">
      <c r="A1877" s="288"/>
      <c r="B1877" s="329"/>
      <c r="C1877" s="329"/>
      <c r="D1877" s="329"/>
    </row>
    <row r="1878" s="287" customFormat="1" ht="12" spans="1:4">
      <c r="A1878" s="288"/>
      <c r="B1878" s="329"/>
      <c r="C1878" s="329"/>
      <c r="D1878" s="329"/>
    </row>
    <row r="1879" s="287" customFormat="1" ht="12" spans="1:4">
      <c r="A1879" s="288"/>
      <c r="B1879" s="329"/>
      <c r="C1879" s="329"/>
      <c r="D1879" s="329"/>
    </row>
    <row r="1880" s="287" customFormat="1" ht="12" spans="1:4">
      <c r="A1880" s="288"/>
      <c r="B1880" s="329"/>
      <c r="C1880" s="329"/>
      <c r="D1880" s="329"/>
    </row>
    <row r="1881" s="287" customFormat="1" ht="12" spans="1:4">
      <c r="A1881" s="288"/>
      <c r="B1881" s="329"/>
      <c r="C1881" s="329"/>
      <c r="D1881" s="329"/>
    </row>
    <row r="1882" s="287" customFormat="1" ht="12" spans="1:4">
      <c r="A1882" s="288"/>
      <c r="B1882" s="329"/>
      <c r="C1882" s="329"/>
      <c r="D1882" s="329"/>
    </row>
    <row r="1883" s="287" customFormat="1" ht="12" spans="1:4">
      <c r="A1883" s="288"/>
      <c r="B1883" s="329"/>
      <c r="C1883" s="329"/>
      <c r="D1883" s="329"/>
    </row>
    <row r="1884" s="287" customFormat="1" ht="12" spans="1:4">
      <c r="A1884" s="288"/>
      <c r="B1884" s="329"/>
      <c r="C1884" s="329"/>
      <c r="D1884" s="329"/>
    </row>
    <row r="1885" s="287" customFormat="1" ht="12" spans="1:4">
      <c r="A1885" s="288"/>
      <c r="B1885" s="329"/>
      <c r="C1885" s="329"/>
      <c r="D1885" s="329"/>
    </row>
    <row r="1886" s="287" customFormat="1" ht="12" spans="1:4">
      <c r="A1886" s="288"/>
      <c r="B1886" s="329"/>
      <c r="C1886" s="329"/>
      <c r="D1886" s="329"/>
    </row>
    <row r="1887" s="287" customFormat="1" ht="12" spans="1:4">
      <c r="A1887" s="288"/>
      <c r="B1887" s="329"/>
      <c r="C1887" s="329"/>
      <c r="D1887" s="329"/>
    </row>
    <row r="1888" s="287" customFormat="1" ht="12" spans="1:4">
      <c r="A1888" s="288"/>
      <c r="B1888" s="329"/>
      <c r="C1888" s="329"/>
      <c r="D1888" s="329"/>
    </row>
    <row r="1889" s="287" customFormat="1" ht="12" spans="1:4">
      <c r="A1889" s="288"/>
      <c r="B1889" s="329"/>
      <c r="C1889" s="329"/>
      <c r="D1889" s="329"/>
    </row>
    <row r="1890" s="287" customFormat="1" ht="12" spans="1:4">
      <c r="A1890" s="288"/>
      <c r="B1890" s="329"/>
      <c r="C1890" s="329"/>
      <c r="D1890" s="329"/>
    </row>
    <row r="1891" s="287" customFormat="1" ht="12" spans="1:4">
      <c r="A1891" s="288"/>
      <c r="B1891" s="329"/>
      <c r="C1891" s="329"/>
      <c r="D1891" s="329"/>
    </row>
    <row r="1892" s="287" customFormat="1" ht="12" spans="1:4">
      <c r="A1892" s="288"/>
      <c r="B1892" s="329"/>
      <c r="C1892" s="329"/>
      <c r="D1892" s="329"/>
    </row>
    <row r="1893" s="287" customFormat="1" ht="12" spans="1:4">
      <c r="A1893" s="288"/>
      <c r="B1893" s="329"/>
      <c r="C1893" s="329"/>
      <c r="D1893" s="329"/>
    </row>
    <row r="1894" s="287" customFormat="1" ht="12" spans="1:4">
      <c r="A1894" s="288"/>
      <c r="B1894" s="329"/>
      <c r="C1894" s="329"/>
      <c r="D1894" s="329"/>
    </row>
    <row r="1895" s="287" customFormat="1" ht="12" spans="1:4">
      <c r="A1895" s="288"/>
      <c r="B1895" s="329"/>
      <c r="C1895" s="329"/>
      <c r="D1895" s="329"/>
    </row>
    <row r="1896" s="287" customFormat="1" ht="12" spans="1:4">
      <c r="A1896" s="288"/>
      <c r="B1896" s="329"/>
      <c r="C1896" s="329"/>
      <c r="D1896" s="329"/>
    </row>
    <row r="1897" s="287" customFormat="1" ht="12" spans="1:4">
      <c r="A1897" s="288"/>
      <c r="B1897" s="329"/>
      <c r="C1897" s="329"/>
      <c r="D1897" s="329"/>
    </row>
    <row r="1898" s="287" customFormat="1" ht="12" spans="1:4">
      <c r="A1898" s="288"/>
      <c r="B1898" s="329"/>
      <c r="C1898" s="329"/>
      <c r="D1898" s="329"/>
    </row>
    <row r="1899" s="287" customFormat="1" ht="12" spans="1:4">
      <c r="A1899" s="288"/>
      <c r="B1899" s="329"/>
      <c r="C1899" s="329"/>
      <c r="D1899" s="329"/>
    </row>
    <row r="1900" s="287" customFormat="1" ht="12" spans="1:4">
      <c r="A1900" s="288"/>
      <c r="B1900" s="329"/>
      <c r="C1900" s="329"/>
      <c r="D1900" s="329"/>
    </row>
    <row r="1901" s="287" customFormat="1" ht="12" spans="1:4">
      <c r="A1901" s="288"/>
      <c r="B1901" s="329"/>
      <c r="C1901" s="329"/>
      <c r="D1901" s="329"/>
    </row>
    <row r="1902" s="287" customFormat="1" ht="12" spans="1:4">
      <c r="A1902" s="288"/>
      <c r="B1902" s="329"/>
      <c r="C1902" s="329"/>
      <c r="D1902" s="329"/>
    </row>
    <row r="1903" s="287" customFormat="1" ht="12" spans="1:4">
      <c r="A1903" s="288"/>
      <c r="B1903" s="329"/>
      <c r="C1903" s="329"/>
      <c r="D1903" s="329"/>
    </row>
    <row r="1904" s="287" customFormat="1" ht="12" spans="1:4">
      <c r="A1904" s="288"/>
      <c r="B1904" s="329"/>
      <c r="C1904" s="329"/>
      <c r="D1904" s="329"/>
    </row>
    <row r="1905" s="287" customFormat="1" ht="12" spans="1:4">
      <c r="A1905" s="288"/>
      <c r="B1905" s="329"/>
      <c r="C1905" s="329"/>
      <c r="D1905" s="329"/>
    </row>
    <row r="1906" s="287" customFormat="1" ht="12" spans="1:4">
      <c r="A1906" s="288"/>
      <c r="B1906" s="329"/>
      <c r="C1906" s="329"/>
      <c r="D1906" s="329"/>
    </row>
    <row r="1907" s="287" customFormat="1" ht="12" spans="1:4">
      <c r="A1907" s="288"/>
      <c r="B1907" s="329"/>
      <c r="C1907" s="329"/>
      <c r="D1907" s="329"/>
    </row>
    <row r="1908" s="287" customFormat="1" ht="12" spans="1:4">
      <c r="A1908" s="288"/>
      <c r="B1908" s="329"/>
      <c r="C1908" s="329"/>
      <c r="D1908" s="329"/>
    </row>
    <row r="1909" s="287" customFormat="1" ht="12" spans="1:4">
      <c r="A1909" s="288"/>
      <c r="B1909" s="329"/>
      <c r="C1909" s="329"/>
      <c r="D1909" s="329"/>
    </row>
    <row r="1910" s="287" customFormat="1" ht="12" spans="1:4">
      <c r="A1910" s="288"/>
      <c r="B1910" s="329"/>
      <c r="C1910" s="329"/>
      <c r="D1910" s="329"/>
    </row>
    <row r="1911" s="287" customFormat="1" ht="12" spans="1:4">
      <c r="A1911" s="288"/>
      <c r="B1911" s="329"/>
      <c r="C1911" s="329"/>
      <c r="D1911" s="329"/>
    </row>
    <row r="1912" s="287" customFormat="1" ht="12" spans="1:4">
      <c r="A1912" s="288"/>
      <c r="B1912" s="329"/>
      <c r="C1912" s="329"/>
      <c r="D1912" s="329"/>
    </row>
    <row r="1913" s="287" customFormat="1" ht="12" spans="1:4">
      <c r="A1913" s="288"/>
      <c r="B1913" s="329"/>
      <c r="C1913" s="329"/>
      <c r="D1913" s="329"/>
    </row>
    <row r="1914" s="287" customFormat="1" ht="12" spans="1:4">
      <c r="A1914" s="288"/>
      <c r="B1914" s="329"/>
      <c r="C1914" s="329"/>
      <c r="D1914" s="329"/>
    </row>
    <row r="1915" s="287" customFormat="1" ht="12" spans="1:4">
      <c r="A1915" s="288"/>
      <c r="B1915" s="329"/>
      <c r="C1915" s="329"/>
      <c r="D1915" s="329"/>
    </row>
    <row r="1916" s="287" customFormat="1" ht="12" spans="1:4">
      <c r="A1916" s="288"/>
      <c r="B1916" s="329"/>
      <c r="C1916" s="329"/>
      <c r="D1916" s="329"/>
    </row>
    <row r="1917" s="287" customFormat="1" ht="12" spans="1:4">
      <c r="A1917" s="288"/>
      <c r="B1917" s="329"/>
      <c r="C1917" s="329"/>
      <c r="D1917" s="329"/>
    </row>
    <row r="1918" s="287" customFormat="1" ht="12" spans="1:4">
      <c r="A1918" s="288"/>
      <c r="B1918" s="329"/>
      <c r="C1918" s="329"/>
      <c r="D1918" s="329"/>
    </row>
    <row r="1919" s="287" customFormat="1" ht="12" spans="1:4">
      <c r="A1919" s="288"/>
      <c r="B1919" s="329"/>
      <c r="C1919" s="329"/>
      <c r="D1919" s="329"/>
    </row>
    <row r="1920" s="287" customFormat="1" ht="12" spans="1:4">
      <c r="A1920" s="288"/>
      <c r="B1920" s="329"/>
      <c r="C1920" s="329"/>
      <c r="D1920" s="329"/>
    </row>
    <row r="1921" s="287" customFormat="1" ht="12" spans="1:4">
      <c r="A1921" s="288"/>
      <c r="B1921" s="329"/>
      <c r="C1921" s="329"/>
      <c r="D1921" s="329"/>
    </row>
    <row r="1922" s="287" customFormat="1" ht="12" spans="1:4">
      <c r="A1922" s="288"/>
      <c r="B1922" s="329"/>
      <c r="C1922" s="329"/>
      <c r="D1922" s="329"/>
    </row>
    <row r="1923" s="287" customFormat="1" ht="12" spans="1:4">
      <c r="A1923" s="288"/>
      <c r="B1923" s="329"/>
      <c r="C1923" s="329"/>
      <c r="D1923" s="329"/>
    </row>
    <row r="1924" s="287" customFormat="1" ht="12" spans="1:4">
      <c r="A1924" s="288"/>
      <c r="B1924" s="329"/>
      <c r="C1924" s="329"/>
      <c r="D1924" s="329"/>
    </row>
    <row r="1925" s="287" customFormat="1" ht="12" spans="1:4">
      <c r="A1925" s="288"/>
      <c r="B1925" s="329"/>
      <c r="C1925" s="329"/>
      <c r="D1925" s="329"/>
    </row>
    <row r="1926" s="287" customFormat="1" ht="12" spans="1:4">
      <c r="A1926" s="288"/>
      <c r="B1926" s="329"/>
      <c r="C1926" s="329"/>
      <c r="D1926" s="329"/>
    </row>
    <row r="1927" s="287" customFormat="1" ht="12" spans="1:4">
      <c r="A1927" s="288"/>
      <c r="B1927" s="329"/>
      <c r="C1927" s="329"/>
      <c r="D1927" s="329"/>
    </row>
    <row r="1928" s="287" customFormat="1" ht="12" spans="1:4">
      <c r="A1928" s="288"/>
      <c r="B1928" s="329"/>
      <c r="C1928" s="329"/>
      <c r="D1928" s="329"/>
    </row>
    <row r="1929" s="287" customFormat="1" ht="12" spans="1:4">
      <c r="A1929" s="288"/>
      <c r="B1929" s="329"/>
      <c r="C1929" s="329"/>
      <c r="D1929" s="329"/>
    </row>
    <row r="1930" s="287" customFormat="1" ht="12" spans="1:4">
      <c r="A1930" s="288"/>
      <c r="B1930" s="329"/>
      <c r="C1930" s="329"/>
      <c r="D1930" s="329"/>
    </row>
    <row r="1931" s="287" customFormat="1" ht="12" spans="1:4">
      <c r="A1931" s="288"/>
      <c r="B1931" s="329"/>
      <c r="C1931" s="329"/>
      <c r="D1931" s="329"/>
    </row>
    <row r="1932" s="287" customFormat="1" ht="12" spans="1:4">
      <c r="A1932" s="288"/>
      <c r="B1932" s="329"/>
      <c r="C1932" s="329"/>
      <c r="D1932" s="329"/>
    </row>
    <row r="1933" s="287" customFormat="1" ht="12" spans="1:4">
      <c r="A1933" s="288"/>
      <c r="B1933" s="329"/>
      <c r="C1933" s="329"/>
      <c r="D1933" s="329"/>
    </row>
    <row r="1934" s="287" customFormat="1" ht="12" spans="1:4">
      <c r="A1934" s="288"/>
      <c r="B1934" s="329"/>
      <c r="C1934" s="329"/>
      <c r="D1934" s="329"/>
    </row>
    <row r="1935" s="287" customFormat="1" ht="12" spans="1:4">
      <c r="A1935" s="288"/>
      <c r="B1935" s="329"/>
      <c r="C1935" s="329"/>
      <c r="D1935" s="329"/>
    </row>
    <row r="1936" s="287" customFormat="1" ht="12" spans="1:4">
      <c r="A1936" s="288"/>
      <c r="B1936" s="329"/>
      <c r="C1936" s="329"/>
      <c r="D1936" s="329"/>
    </row>
    <row r="1937" s="287" customFormat="1" ht="12" spans="1:4">
      <c r="A1937" s="288"/>
      <c r="B1937" s="329"/>
      <c r="C1937" s="329"/>
      <c r="D1937" s="329"/>
    </row>
    <row r="1938" s="287" customFormat="1" ht="12" spans="1:4">
      <c r="A1938" s="288"/>
      <c r="B1938" s="329"/>
      <c r="C1938" s="329"/>
      <c r="D1938" s="329"/>
    </row>
    <row r="1939" s="287" customFormat="1" ht="12" spans="1:4">
      <c r="A1939" s="288"/>
      <c r="B1939" s="329"/>
      <c r="C1939" s="329"/>
      <c r="D1939" s="329"/>
    </row>
    <row r="1940" s="287" customFormat="1" ht="12" spans="1:4">
      <c r="A1940" s="288"/>
      <c r="B1940" s="329"/>
      <c r="C1940" s="329"/>
      <c r="D1940" s="329"/>
    </row>
    <row r="1941" s="287" customFormat="1" ht="12" spans="1:4">
      <c r="A1941" s="288"/>
      <c r="B1941" s="329"/>
      <c r="C1941" s="329"/>
      <c r="D1941" s="329"/>
    </row>
    <row r="1942" s="287" customFormat="1" ht="12" spans="1:4">
      <c r="A1942" s="288"/>
      <c r="B1942" s="329"/>
      <c r="C1942" s="329"/>
      <c r="D1942" s="329"/>
    </row>
    <row r="1943" s="287" customFormat="1" ht="12" spans="1:4">
      <c r="A1943" s="288"/>
      <c r="B1943" s="329"/>
      <c r="C1943" s="329"/>
      <c r="D1943" s="329"/>
    </row>
    <row r="1944" s="287" customFormat="1" ht="12" spans="1:4">
      <c r="A1944" s="288"/>
      <c r="B1944" s="329"/>
      <c r="C1944" s="329"/>
      <c r="D1944" s="329"/>
    </row>
    <row r="1945" s="287" customFormat="1" ht="12" spans="1:4">
      <c r="A1945" s="288"/>
      <c r="B1945" s="329"/>
      <c r="C1945" s="329"/>
      <c r="D1945" s="329"/>
    </row>
    <row r="1946" s="287" customFormat="1" ht="12" spans="1:4">
      <c r="A1946" s="288"/>
      <c r="B1946" s="329"/>
      <c r="C1946" s="329"/>
      <c r="D1946" s="329"/>
    </row>
    <row r="1947" s="287" customFormat="1" ht="12" spans="1:4">
      <c r="A1947" s="288"/>
      <c r="B1947" s="329"/>
      <c r="C1947" s="329"/>
      <c r="D1947" s="329"/>
    </row>
    <row r="1948" s="287" customFormat="1" ht="12" spans="1:4">
      <c r="A1948" s="288"/>
      <c r="B1948" s="329"/>
      <c r="C1948" s="329"/>
      <c r="D1948" s="329"/>
    </row>
    <row r="1949" s="287" customFormat="1" ht="12" spans="1:4">
      <c r="A1949" s="288"/>
      <c r="B1949" s="329"/>
      <c r="C1949" s="329"/>
      <c r="D1949" s="329"/>
    </row>
    <row r="1950" s="287" customFormat="1" ht="12" spans="1:4">
      <c r="A1950" s="288"/>
      <c r="B1950" s="329"/>
      <c r="C1950" s="329"/>
      <c r="D1950" s="329"/>
    </row>
    <row r="1951" s="287" customFormat="1" ht="12" spans="1:4">
      <c r="A1951" s="288"/>
      <c r="B1951" s="329"/>
      <c r="C1951" s="329"/>
      <c r="D1951" s="329"/>
    </row>
    <row r="1952" s="287" customFormat="1" ht="12" spans="1:4">
      <c r="A1952" s="288"/>
      <c r="B1952" s="329"/>
      <c r="C1952" s="329"/>
      <c r="D1952" s="329"/>
    </row>
    <row r="1953" s="287" customFormat="1" ht="12" spans="1:4">
      <c r="A1953" s="288"/>
      <c r="B1953" s="329"/>
      <c r="C1953" s="329"/>
      <c r="D1953" s="329"/>
    </row>
    <row r="1954" s="287" customFormat="1" ht="12" spans="1:4">
      <c r="A1954" s="288"/>
      <c r="B1954" s="329"/>
      <c r="C1954" s="329"/>
      <c r="D1954" s="329"/>
    </row>
    <row r="1955" s="287" customFormat="1" ht="12" spans="1:4">
      <c r="A1955" s="288"/>
      <c r="B1955" s="329"/>
      <c r="C1955" s="329"/>
      <c r="D1955" s="329"/>
    </row>
    <row r="1956" s="287" customFormat="1" ht="12" spans="1:4">
      <c r="A1956" s="288"/>
      <c r="B1956" s="329"/>
      <c r="C1956" s="329"/>
      <c r="D1956" s="329"/>
    </row>
    <row r="1957" s="287" customFormat="1" ht="12" spans="1:4">
      <c r="A1957" s="288"/>
      <c r="B1957" s="329"/>
      <c r="C1957" s="329"/>
      <c r="D1957" s="329"/>
    </row>
    <row r="1958" s="287" customFormat="1" ht="12" spans="1:4">
      <c r="A1958" s="288"/>
      <c r="B1958" s="329"/>
      <c r="C1958" s="329"/>
      <c r="D1958" s="329"/>
    </row>
    <row r="1959" s="287" customFormat="1" ht="12" spans="1:4">
      <c r="A1959" s="288"/>
      <c r="B1959" s="329"/>
      <c r="C1959" s="329"/>
      <c r="D1959" s="329"/>
    </row>
    <row r="1960" s="287" customFormat="1" ht="12" spans="1:4">
      <c r="A1960" s="288"/>
      <c r="B1960" s="329"/>
      <c r="C1960" s="329"/>
      <c r="D1960" s="329"/>
    </row>
    <row r="1961" s="287" customFormat="1" ht="12" spans="1:4">
      <c r="A1961" s="288"/>
      <c r="B1961" s="329"/>
      <c r="C1961" s="329"/>
      <c r="D1961" s="329"/>
    </row>
    <row r="1962" s="287" customFormat="1" ht="12" spans="1:4">
      <c r="A1962" s="288"/>
      <c r="B1962" s="329"/>
      <c r="C1962" s="329"/>
      <c r="D1962" s="329"/>
    </row>
    <row r="1963" s="287" customFormat="1" ht="12" spans="1:4">
      <c r="A1963" s="288"/>
      <c r="B1963" s="329"/>
      <c r="C1963" s="329"/>
      <c r="D1963" s="329"/>
    </row>
    <row r="1964" s="287" customFormat="1" ht="12" spans="1:4">
      <c r="A1964" s="288"/>
      <c r="B1964" s="329"/>
      <c r="C1964" s="329"/>
      <c r="D1964" s="329"/>
    </row>
    <row r="1965" s="287" customFormat="1" ht="12" spans="1:4">
      <c r="A1965" s="288"/>
      <c r="B1965" s="329"/>
      <c r="C1965" s="329"/>
      <c r="D1965" s="329"/>
    </row>
    <row r="1966" s="287" customFormat="1" ht="12" spans="1:4">
      <c r="A1966" s="288"/>
      <c r="B1966" s="329"/>
      <c r="C1966" s="329"/>
      <c r="D1966" s="329"/>
    </row>
    <row r="1967" s="287" customFormat="1" ht="12" spans="1:4">
      <c r="A1967" s="288"/>
      <c r="B1967" s="329"/>
      <c r="C1967" s="329"/>
      <c r="D1967" s="329"/>
    </row>
    <row r="1968" s="287" customFormat="1" ht="12" spans="1:4">
      <c r="A1968" s="288"/>
      <c r="B1968" s="329"/>
      <c r="C1968" s="329"/>
      <c r="D1968" s="329"/>
    </row>
    <row r="1969" s="287" customFormat="1" ht="12" spans="1:4">
      <c r="A1969" s="288"/>
      <c r="B1969" s="329"/>
      <c r="C1969" s="329"/>
      <c r="D1969" s="329"/>
    </row>
    <row r="1970" s="287" customFormat="1" ht="12" spans="1:4">
      <c r="A1970" s="288"/>
      <c r="B1970" s="329"/>
      <c r="C1970" s="329"/>
      <c r="D1970" s="329"/>
    </row>
    <row r="1971" s="287" customFormat="1" ht="12" spans="1:4">
      <c r="A1971" s="288"/>
      <c r="B1971" s="329"/>
      <c r="C1971" s="329"/>
      <c r="D1971" s="329"/>
    </row>
    <row r="1972" s="287" customFormat="1" ht="12" spans="1:4">
      <c r="A1972" s="288"/>
      <c r="B1972" s="329"/>
      <c r="C1972" s="329"/>
      <c r="D1972" s="329"/>
    </row>
    <row r="1973" s="287" customFormat="1" ht="12" spans="1:4">
      <c r="A1973" s="288"/>
      <c r="B1973" s="329"/>
      <c r="C1973" s="329"/>
      <c r="D1973" s="329"/>
    </row>
    <row r="1974" s="287" customFormat="1" ht="12" spans="1:4">
      <c r="A1974" s="288"/>
      <c r="B1974" s="329"/>
      <c r="C1974" s="329"/>
      <c r="D1974" s="329"/>
    </row>
    <row r="1975" s="287" customFormat="1" ht="12" spans="1:4">
      <c r="A1975" s="288"/>
      <c r="B1975" s="329"/>
      <c r="C1975" s="329"/>
      <c r="D1975" s="329"/>
    </row>
    <row r="1976" s="287" customFormat="1" ht="12" spans="1:4">
      <c r="A1976" s="288"/>
      <c r="B1976" s="329"/>
      <c r="C1976" s="329"/>
      <c r="D1976" s="329"/>
    </row>
    <row r="1977" s="287" customFormat="1" ht="12" spans="1:4">
      <c r="A1977" s="288"/>
      <c r="B1977" s="329"/>
      <c r="C1977" s="329"/>
      <c r="D1977" s="329"/>
    </row>
    <row r="1978" s="287" customFormat="1" ht="12" spans="1:4">
      <c r="A1978" s="288"/>
      <c r="B1978" s="329"/>
      <c r="C1978" s="329"/>
      <c r="D1978" s="329"/>
    </row>
    <row r="1979" s="287" customFormat="1" ht="12" spans="1:4">
      <c r="A1979" s="288"/>
      <c r="B1979" s="329"/>
      <c r="C1979" s="329"/>
      <c r="D1979" s="329"/>
    </row>
    <row r="1980" s="287" customFormat="1" ht="12" spans="1:4">
      <c r="A1980" s="288"/>
      <c r="B1980" s="329"/>
      <c r="C1980" s="329"/>
      <c r="D1980" s="329"/>
    </row>
    <row r="1981" s="287" customFormat="1" ht="12" spans="1:4">
      <c r="A1981" s="288"/>
      <c r="B1981" s="329"/>
      <c r="C1981" s="329"/>
      <c r="D1981" s="329"/>
    </row>
    <row r="1982" s="287" customFormat="1" ht="12" spans="1:4">
      <c r="A1982" s="288"/>
      <c r="B1982" s="329"/>
      <c r="C1982" s="329"/>
      <c r="D1982" s="329"/>
    </row>
    <row r="1983" s="287" customFormat="1" ht="12" spans="1:4">
      <c r="A1983" s="288"/>
      <c r="B1983" s="329"/>
      <c r="C1983" s="329"/>
      <c r="D1983" s="329"/>
    </row>
    <row r="1984" s="287" customFormat="1" ht="12" spans="1:4">
      <c r="A1984" s="288"/>
      <c r="B1984" s="329"/>
      <c r="C1984" s="329"/>
      <c r="D1984" s="329"/>
    </row>
    <row r="1985" s="287" customFormat="1" ht="12" spans="1:4">
      <c r="A1985" s="288"/>
      <c r="B1985" s="329"/>
      <c r="C1985" s="329"/>
      <c r="D1985" s="329"/>
    </row>
    <row r="1986" s="287" customFormat="1" ht="12" spans="1:4">
      <c r="A1986" s="288"/>
      <c r="B1986" s="329"/>
      <c r="C1986" s="329"/>
      <c r="D1986" s="329"/>
    </row>
    <row r="1987" s="287" customFormat="1" ht="12" spans="1:4">
      <c r="A1987" s="288"/>
      <c r="B1987" s="329"/>
      <c r="C1987" s="329"/>
      <c r="D1987" s="329"/>
    </row>
    <row r="1988" s="287" customFormat="1" ht="12" spans="1:4">
      <c r="A1988" s="288"/>
      <c r="B1988" s="329"/>
      <c r="C1988" s="329"/>
      <c r="D1988" s="329"/>
    </row>
    <row r="1989" s="287" customFormat="1" ht="12" spans="1:4">
      <c r="A1989" s="288"/>
      <c r="B1989" s="329"/>
      <c r="C1989" s="329"/>
      <c r="D1989" s="329"/>
    </row>
    <row r="1990" s="287" customFormat="1" ht="12" spans="1:4">
      <c r="A1990" s="288"/>
      <c r="B1990" s="329"/>
      <c r="C1990" s="329"/>
      <c r="D1990" s="329"/>
    </row>
    <row r="1991" s="287" customFormat="1" ht="12" spans="1:4">
      <c r="A1991" s="288"/>
      <c r="B1991" s="329"/>
      <c r="C1991" s="329"/>
      <c r="D1991" s="329"/>
    </row>
    <row r="1992" s="287" customFormat="1" ht="12" spans="1:4">
      <c r="A1992" s="288"/>
      <c r="B1992" s="329"/>
      <c r="C1992" s="329"/>
      <c r="D1992" s="329"/>
    </row>
    <row r="1993" s="287" customFormat="1" ht="12" spans="1:4">
      <c r="A1993" s="288"/>
      <c r="B1993" s="329"/>
      <c r="C1993" s="329"/>
      <c r="D1993" s="329"/>
    </row>
    <row r="1994" s="287" customFormat="1" ht="12" spans="1:4">
      <c r="A1994" s="288"/>
      <c r="B1994" s="329"/>
      <c r="C1994" s="329"/>
      <c r="D1994" s="329"/>
    </row>
    <row r="1995" s="287" customFormat="1" ht="12" spans="1:4">
      <c r="A1995" s="288"/>
      <c r="B1995" s="329"/>
      <c r="C1995" s="329"/>
      <c r="D1995" s="329"/>
    </row>
    <row r="1996" s="287" customFormat="1" ht="12" spans="1:4">
      <c r="A1996" s="288"/>
      <c r="B1996" s="329"/>
      <c r="C1996" s="329"/>
      <c r="D1996" s="329"/>
    </row>
    <row r="1997" s="287" customFormat="1" ht="12" spans="1:4">
      <c r="A1997" s="288"/>
      <c r="B1997" s="329"/>
      <c r="C1997" s="329"/>
      <c r="D1997" s="329"/>
    </row>
    <row r="1998" s="287" customFormat="1" ht="12" spans="1:4">
      <c r="A1998" s="288"/>
      <c r="B1998" s="329"/>
      <c r="C1998" s="329"/>
      <c r="D1998" s="329"/>
    </row>
    <row r="1999" s="287" customFormat="1" ht="12" spans="1:4">
      <c r="A1999" s="288"/>
      <c r="B1999" s="329"/>
      <c r="C1999" s="329"/>
      <c r="D1999" s="329"/>
    </row>
    <row r="2000" s="287" customFormat="1" ht="12" spans="1:4">
      <c r="A2000" s="288"/>
      <c r="B2000" s="329"/>
      <c r="C2000" s="329"/>
      <c r="D2000" s="329"/>
    </row>
    <row r="2001" s="287" customFormat="1" ht="12" spans="1:4">
      <c r="A2001" s="288"/>
      <c r="B2001" s="329"/>
      <c r="C2001" s="329"/>
      <c r="D2001" s="329"/>
    </row>
    <row r="2002" s="287" customFormat="1" ht="12" spans="1:4">
      <c r="A2002" s="288"/>
      <c r="B2002" s="329"/>
      <c r="C2002" s="329"/>
      <c r="D2002" s="329"/>
    </row>
    <row r="2003" s="287" customFormat="1" ht="12" spans="1:4">
      <c r="A2003" s="288"/>
      <c r="B2003" s="329"/>
      <c r="C2003" s="329"/>
      <c r="D2003" s="329"/>
    </row>
    <row r="2004" s="287" customFormat="1" ht="12" spans="1:4">
      <c r="A2004" s="288"/>
      <c r="B2004" s="329"/>
      <c r="C2004" s="329"/>
      <c r="D2004" s="329"/>
    </row>
    <row r="2005" s="287" customFormat="1" ht="12" spans="1:4">
      <c r="A2005" s="288"/>
      <c r="B2005" s="329"/>
      <c r="C2005" s="329"/>
      <c r="D2005" s="329"/>
    </row>
    <row r="2006" s="287" customFormat="1" ht="12" spans="1:4">
      <c r="A2006" s="288"/>
      <c r="B2006" s="329"/>
      <c r="C2006" s="329"/>
      <c r="D2006" s="329"/>
    </row>
    <row r="2007" s="287" customFormat="1" ht="12" spans="1:4">
      <c r="A2007" s="288"/>
      <c r="B2007" s="329"/>
      <c r="C2007" s="329"/>
      <c r="D2007" s="329"/>
    </row>
    <row r="2008" s="287" customFormat="1" ht="12" spans="1:4">
      <c r="A2008" s="288"/>
      <c r="B2008" s="329"/>
      <c r="C2008" s="329"/>
      <c r="D2008" s="329"/>
    </row>
    <row r="2009" s="287" customFormat="1" ht="12" spans="1:4">
      <c r="A2009" s="288"/>
      <c r="B2009" s="329"/>
      <c r="C2009" s="329"/>
      <c r="D2009" s="329"/>
    </row>
    <row r="2010" s="287" customFormat="1" ht="12" spans="1:4">
      <c r="A2010" s="288"/>
      <c r="B2010" s="329"/>
      <c r="C2010" s="329"/>
      <c r="D2010" s="329"/>
    </row>
    <row r="2011" s="287" customFormat="1" ht="12" spans="1:4">
      <c r="A2011" s="288"/>
      <c r="B2011" s="329"/>
      <c r="C2011" s="329"/>
      <c r="D2011" s="329"/>
    </row>
    <row r="2012" s="287" customFormat="1" ht="12" spans="1:4">
      <c r="A2012" s="288"/>
      <c r="B2012" s="329"/>
      <c r="C2012" s="329"/>
      <c r="D2012" s="329"/>
    </row>
    <row r="2013" s="287" customFormat="1" ht="12" spans="1:4">
      <c r="A2013" s="288"/>
      <c r="B2013" s="329"/>
      <c r="C2013" s="329"/>
      <c r="D2013" s="329"/>
    </row>
    <row r="2014" s="287" customFormat="1" ht="12" spans="1:4">
      <c r="A2014" s="288"/>
      <c r="B2014" s="329"/>
      <c r="C2014" s="329"/>
      <c r="D2014" s="329"/>
    </row>
    <row r="2015" s="287" customFormat="1" ht="12" spans="1:4">
      <c r="A2015" s="288"/>
      <c r="B2015" s="329"/>
      <c r="C2015" s="329"/>
      <c r="D2015" s="329"/>
    </row>
    <row r="2016" s="287" customFormat="1" ht="12" spans="1:4">
      <c r="A2016" s="288"/>
      <c r="B2016" s="329"/>
      <c r="C2016" s="329"/>
      <c r="D2016" s="329"/>
    </row>
    <row r="2017" s="287" customFormat="1" ht="12" spans="1:4">
      <c r="A2017" s="288"/>
      <c r="B2017" s="329"/>
      <c r="C2017" s="329"/>
      <c r="D2017" s="329"/>
    </row>
    <row r="2018" s="287" customFormat="1" ht="12" spans="1:4">
      <c r="A2018" s="288"/>
      <c r="B2018" s="329"/>
      <c r="C2018" s="329"/>
      <c r="D2018" s="329"/>
    </row>
    <row r="2019" s="287" customFormat="1" ht="12" spans="1:4">
      <c r="A2019" s="288"/>
      <c r="B2019" s="329"/>
      <c r="C2019" s="329"/>
      <c r="D2019" s="329"/>
    </row>
    <row r="2020" s="287" customFormat="1" ht="12" spans="1:4">
      <c r="A2020" s="288"/>
      <c r="B2020" s="329"/>
      <c r="C2020" s="329"/>
      <c r="D2020" s="329"/>
    </row>
    <row r="2021" s="287" customFormat="1" ht="12" spans="1:4">
      <c r="A2021" s="288"/>
      <c r="B2021" s="329"/>
      <c r="C2021" s="329"/>
      <c r="D2021" s="329"/>
    </row>
    <row r="2022" s="287" customFormat="1" ht="12" spans="1:4">
      <c r="A2022" s="288"/>
      <c r="B2022" s="329"/>
      <c r="C2022" s="329"/>
      <c r="D2022" s="329"/>
    </row>
    <row r="2023" s="287" customFormat="1" ht="12" spans="1:4">
      <c r="A2023" s="288"/>
      <c r="B2023" s="329"/>
      <c r="C2023" s="329"/>
      <c r="D2023" s="329"/>
    </row>
    <row r="2024" s="287" customFormat="1" ht="12" spans="1:4">
      <c r="A2024" s="288"/>
      <c r="B2024" s="329"/>
      <c r="C2024" s="329"/>
      <c r="D2024" s="329"/>
    </row>
    <row r="2025" s="287" customFormat="1" ht="12" spans="1:4">
      <c r="A2025" s="288"/>
      <c r="B2025" s="329"/>
      <c r="C2025" s="329"/>
      <c r="D2025" s="329"/>
    </row>
    <row r="2026" s="287" customFormat="1" ht="12" spans="1:4">
      <c r="A2026" s="288"/>
      <c r="B2026" s="329"/>
      <c r="C2026" s="329"/>
      <c r="D2026" s="329"/>
    </row>
    <row r="2027" s="287" customFormat="1" ht="12" spans="1:4">
      <c r="A2027" s="288"/>
      <c r="B2027" s="329"/>
      <c r="C2027" s="329"/>
      <c r="D2027" s="329"/>
    </row>
    <row r="2028" s="287" customFormat="1" ht="12" spans="1:4">
      <c r="A2028" s="288"/>
      <c r="B2028" s="329"/>
      <c r="C2028" s="329"/>
      <c r="D2028" s="329"/>
    </row>
    <row r="2029" s="287" customFormat="1" ht="12" spans="1:4">
      <c r="A2029" s="288"/>
      <c r="B2029" s="329"/>
      <c r="C2029" s="329"/>
      <c r="D2029" s="329"/>
    </row>
    <row r="2030" s="287" customFormat="1" ht="12" spans="1:4">
      <c r="A2030" s="288"/>
      <c r="B2030" s="329"/>
      <c r="C2030" s="329"/>
      <c r="D2030" s="329"/>
    </row>
    <row r="2031" s="287" customFormat="1" ht="12" spans="1:4">
      <c r="A2031" s="288"/>
      <c r="B2031" s="329"/>
      <c r="C2031" s="329"/>
      <c r="D2031" s="329"/>
    </row>
    <row r="2032" s="287" customFormat="1" ht="12" spans="1:4">
      <c r="A2032" s="288"/>
      <c r="B2032" s="329"/>
      <c r="C2032" s="329"/>
      <c r="D2032" s="329"/>
    </row>
    <row r="2033" s="287" customFormat="1" ht="12" spans="1:4">
      <c r="A2033" s="288"/>
      <c r="B2033" s="329"/>
      <c r="C2033" s="329"/>
      <c r="D2033" s="329"/>
    </row>
    <row r="2034" s="287" customFormat="1" ht="12" spans="1:4">
      <c r="A2034" s="288"/>
      <c r="B2034" s="329"/>
      <c r="C2034" s="329"/>
      <c r="D2034" s="329"/>
    </row>
    <row r="2035" s="287" customFormat="1" ht="12" spans="1:4">
      <c r="A2035" s="288"/>
      <c r="B2035" s="329"/>
      <c r="C2035" s="329"/>
      <c r="D2035" s="329"/>
    </row>
    <row r="2036" s="287" customFormat="1" ht="12" spans="1:4">
      <c r="A2036" s="288"/>
      <c r="B2036" s="329"/>
      <c r="C2036" s="329"/>
      <c r="D2036" s="329"/>
    </row>
    <row r="2037" s="287" customFormat="1" ht="12" spans="1:4">
      <c r="A2037" s="288"/>
      <c r="B2037" s="329"/>
      <c r="C2037" s="329"/>
      <c r="D2037" s="329"/>
    </row>
    <row r="2038" s="287" customFormat="1" ht="12" spans="1:4">
      <c r="A2038" s="288"/>
      <c r="B2038" s="329"/>
      <c r="C2038" s="329"/>
      <c r="D2038" s="329"/>
    </row>
    <row r="2039" s="287" customFormat="1" ht="12" spans="1:4">
      <c r="A2039" s="288"/>
      <c r="B2039" s="329"/>
      <c r="C2039" s="329"/>
      <c r="D2039" s="329"/>
    </row>
    <row r="2040" s="287" customFormat="1" ht="12" spans="1:4">
      <c r="A2040" s="288"/>
      <c r="B2040" s="329"/>
      <c r="C2040" s="329"/>
      <c r="D2040" s="329"/>
    </row>
    <row r="2041" s="287" customFormat="1" ht="12" spans="1:4">
      <c r="A2041" s="288"/>
      <c r="B2041" s="329"/>
      <c r="C2041" s="329"/>
      <c r="D2041" s="329"/>
    </row>
    <row r="2042" s="287" customFormat="1" ht="12" spans="1:4">
      <c r="A2042" s="288"/>
      <c r="B2042" s="329"/>
      <c r="C2042" s="329"/>
      <c r="D2042" s="329"/>
    </row>
    <row r="2043" s="287" customFormat="1" ht="12" spans="1:4">
      <c r="A2043" s="288"/>
      <c r="B2043" s="329"/>
      <c r="C2043" s="329"/>
      <c r="D2043" s="329"/>
    </row>
    <row r="2044" s="287" customFormat="1" ht="12" spans="1:4">
      <c r="A2044" s="288"/>
      <c r="B2044" s="329"/>
      <c r="C2044" s="329"/>
      <c r="D2044" s="329"/>
    </row>
    <row r="2045" s="287" customFormat="1" ht="12" spans="1:4">
      <c r="A2045" s="288"/>
      <c r="B2045" s="329"/>
      <c r="C2045" s="329"/>
      <c r="D2045" s="329"/>
    </row>
    <row r="2046" s="287" customFormat="1" ht="12" spans="1:4">
      <c r="A2046" s="288"/>
      <c r="B2046" s="329"/>
      <c r="C2046" s="329"/>
      <c r="D2046" s="329"/>
    </row>
    <row r="2047" s="287" customFormat="1" ht="12" spans="1:4">
      <c r="A2047" s="288"/>
      <c r="B2047" s="329"/>
      <c r="C2047" s="329"/>
      <c r="D2047" s="329"/>
    </row>
    <row r="2048" s="287" customFormat="1" ht="12" spans="1:4">
      <c r="A2048" s="288"/>
      <c r="B2048" s="329"/>
      <c r="C2048" s="329"/>
      <c r="D2048" s="329"/>
    </row>
    <row r="2049" s="287" customFormat="1" ht="12" spans="1:4">
      <c r="A2049" s="288"/>
      <c r="B2049" s="329"/>
      <c r="C2049" s="329"/>
      <c r="D2049" s="329"/>
    </row>
    <row r="2050" s="287" customFormat="1" ht="12" spans="1:4">
      <c r="A2050" s="288"/>
      <c r="B2050" s="329"/>
      <c r="C2050" s="329"/>
      <c r="D2050" s="329"/>
    </row>
    <row r="2051" s="287" customFormat="1" ht="12" spans="1:4">
      <c r="A2051" s="288"/>
      <c r="B2051" s="329"/>
      <c r="C2051" s="329"/>
      <c r="D2051" s="329"/>
    </row>
    <row r="2052" s="287" customFormat="1" ht="12" spans="1:4">
      <c r="A2052" s="288"/>
      <c r="B2052" s="329"/>
      <c r="C2052" s="329"/>
      <c r="D2052" s="329"/>
    </row>
    <row r="2053" s="287" customFormat="1" ht="12" spans="1:4">
      <c r="A2053" s="288"/>
      <c r="B2053" s="329"/>
      <c r="C2053" s="329"/>
      <c r="D2053" s="329"/>
    </row>
    <row r="2054" s="287" customFormat="1" ht="12" spans="1:4">
      <c r="A2054" s="288"/>
      <c r="B2054" s="329"/>
      <c r="C2054" s="329"/>
      <c r="D2054" s="329"/>
    </row>
    <row r="2055" s="287" customFormat="1" ht="12" spans="1:4">
      <c r="A2055" s="288"/>
      <c r="B2055" s="329"/>
      <c r="C2055" s="329"/>
      <c r="D2055" s="329"/>
    </row>
    <row r="2056" s="287" customFormat="1" ht="12" spans="1:4">
      <c r="A2056" s="288"/>
      <c r="B2056" s="329"/>
      <c r="C2056" s="329"/>
      <c r="D2056" s="329"/>
    </row>
    <row r="2057" s="287" customFormat="1" ht="12" spans="1:4">
      <c r="A2057" s="288"/>
      <c r="B2057" s="329"/>
      <c r="C2057" s="329"/>
      <c r="D2057" s="329"/>
    </row>
    <row r="2058" s="287" customFormat="1" ht="12" spans="1:4">
      <c r="A2058" s="288"/>
      <c r="B2058" s="329"/>
      <c r="C2058" s="329"/>
      <c r="D2058" s="329"/>
    </row>
    <row r="2059" s="287" customFormat="1" ht="12" spans="1:4">
      <c r="A2059" s="288"/>
      <c r="B2059" s="329"/>
      <c r="C2059" s="329"/>
      <c r="D2059" s="329"/>
    </row>
    <row r="2060" s="287" customFormat="1" ht="12" spans="1:4">
      <c r="A2060" s="288"/>
      <c r="B2060" s="329"/>
      <c r="C2060" s="329"/>
      <c r="D2060" s="329"/>
    </row>
    <row r="2061" s="287" customFormat="1" ht="12" spans="1:4">
      <c r="A2061" s="288"/>
      <c r="B2061" s="329"/>
      <c r="C2061" s="329"/>
      <c r="D2061" s="329"/>
    </row>
    <row r="2062" s="287" customFormat="1" ht="12" spans="1:4">
      <c r="A2062" s="288"/>
      <c r="B2062" s="329"/>
      <c r="C2062" s="329"/>
      <c r="D2062" s="329"/>
    </row>
    <row r="2063" s="287" customFormat="1" ht="12" spans="1:4">
      <c r="A2063" s="288"/>
      <c r="B2063" s="329"/>
      <c r="C2063" s="329"/>
      <c r="D2063" s="329"/>
    </row>
    <row r="2064" s="287" customFormat="1" ht="12" spans="1:4">
      <c r="A2064" s="288"/>
      <c r="B2064" s="329"/>
      <c r="C2064" s="329"/>
      <c r="D2064" s="329"/>
    </row>
    <row r="2065" s="287" customFormat="1" ht="12" spans="1:4">
      <c r="A2065" s="288"/>
      <c r="B2065" s="329"/>
      <c r="C2065" s="329"/>
      <c r="D2065" s="329"/>
    </row>
    <row r="2066" s="287" customFormat="1" ht="12" spans="1:4">
      <c r="A2066" s="288"/>
      <c r="B2066" s="329"/>
      <c r="C2066" s="329"/>
      <c r="D2066" s="329"/>
    </row>
    <row r="2067" s="287" customFormat="1" ht="12" spans="1:4">
      <c r="A2067" s="288"/>
      <c r="B2067" s="329"/>
      <c r="C2067" s="329"/>
      <c r="D2067" s="329"/>
    </row>
    <row r="2068" s="287" customFormat="1" ht="12" spans="1:4">
      <c r="A2068" s="288"/>
      <c r="B2068" s="329"/>
      <c r="C2068" s="329"/>
      <c r="D2068" s="329"/>
    </row>
    <row r="2069" s="287" customFormat="1" ht="12" spans="1:4">
      <c r="A2069" s="288"/>
      <c r="B2069" s="329"/>
      <c r="C2069" s="329"/>
      <c r="D2069" s="329"/>
    </row>
    <row r="2070" s="287" customFormat="1" ht="12" spans="1:4">
      <c r="A2070" s="288"/>
      <c r="B2070" s="329"/>
      <c r="C2070" s="329"/>
      <c r="D2070" s="329"/>
    </row>
    <row r="2071" s="287" customFormat="1" ht="12" spans="1:4">
      <c r="A2071" s="288"/>
      <c r="B2071" s="329"/>
      <c r="C2071" s="329"/>
      <c r="D2071" s="329"/>
    </row>
    <row r="2072" s="287" customFormat="1" ht="12" spans="1:4">
      <c r="A2072" s="288"/>
      <c r="B2072" s="329"/>
      <c r="C2072" s="329"/>
      <c r="D2072" s="329"/>
    </row>
    <row r="2073" s="287" customFormat="1" ht="12" spans="1:4">
      <c r="A2073" s="288"/>
      <c r="B2073" s="329"/>
      <c r="C2073" s="329"/>
      <c r="D2073" s="329"/>
    </row>
    <row r="2074" s="287" customFormat="1" ht="12" spans="1:4">
      <c r="A2074" s="288"/>
      <c r="B2074" s="329"/>
      <c r="C2074" s="329"/>
      <c r="D2074" s="329"/>
    </row>
    <row r="2075" s="287" customFormat="1" ht="12" spans="1:4">
      <c r="A2075" s="288"/>
      <c r="B2075" s="329"/>
      <c r="C2075" s="329"/>
      <c r="D2075" s="329"/>
    </row>
    <row r="2076" s="287" customFormat="1" ht="12" spans="1:4">
      <c r="A2076" s="288"/>
      <c r="B2076" s="329"/>
      <c r="C2076" s="329"/>
      <c r="D2076" s="329"/>
    </row>
    <row r="2077" s="287" customFormat="1" ht="12" spans="1:4">
      <c r="A2077" s="288"/>
      <c r="B2077" s="329"/>
      <c r="C2077" s="329"/>
      <c r="D2077" s="329"/>
    </row>
    <row r="2078" s="287" customFormat="1" ht="12" spans="1:4">
      <c r="A2078" s="288"/>
      <c r="B2078" s="329"/>
      <c r="C2078" s="329"/>
      <c r="D2078" s="329"/>
    </row>
    <row r="2079" s="287" customFormat="1" ht="12" spans="1:4">
      <c r="A2079" s="288"/>
      <c r="B2079" s="329"/>
      <c r="C2079" s="329"/>
      <c r="D2079" s="329"/>
    </row>
    <row r="2080" s="287" customFormat="1" ht="12" spans="1:4">
      <c r="A2080" s="288"/>
      <c r="B2080" s="329"/>
      <c r="C2080" s="329"/>
      <c r="D2080" s="329"/>
    </row>
    <row r="2081" s="287" customFormat="1" ht="12" spans="1:4">
      <c r="A2081" s="288"/>
      <c r="B2081" s="329"/>
      <c r="C2081" s="329"/>
      <c r="D2081" s="329"/>
    </row>
    <row r="2082" s="287" customFormat="1" ht="12" spans="1:4">
      <c r="A2082" s="288"/>
      <c r="B2082" s="329"/>
      <c r="C2082" s="329"/>
      <c r="D2082" s="329"/>
    </row>
    <row r="2083" s="287" customFormat="1" ht="12" spans="1:4">
      <c r="A2083" s="288"/>
      <c r="B2083" s="329"/>
      <c r="C2083" s="329"/>
      <c r="D2083" s="329"/>
    </row>
    <row r="2084" s="287" customFormat="1" ht="12" spans="1:4">
      <c r="A2084" s="288"/>
      <c r="B2084" s="329"/>
      <c r="C2084" s="329"/>
      <c r="D2084" s="329"/>
    </row>
    <row r="2085" s="287" customFormat="1" ht="12" spans="1:4">
      <c r="A2085" s="288"/>
      <c r="B2085" s="329"/>
      <c r="C2085" s="329"/>
      <c r="D2085" s="329"/>
    </row>
    <row r="2086" s="287" customFormat="1" ht="12" spans="1:4">
      <c r="A2086" s="288"/>
      <c r="B2086" s="329"/>
      <c r="C2086" s="329"/>
      <c r="D2086" s="329"/>
    </row>
    <row r="2087" s="287" customFormat="1" ht="12" spans="1:4">
      <c r="A2087" s="288"/>
      <c r="B2087" s="329"/>
      <c r="C2087" s="329"/>
      <c r="D2087" s="329"/>
    </row>
    <row r="2088" s="287" customFormat="1" ht="12" spans="1:4">
      <c r="A2088" s="288"/>
      <c r="B2088" s="329"/>
      <c r="C2088" s="329"/>
      <c r="D2088" s="329"/>
    </row>
    <row r="2089" s="287" customFormat="1" ht="12" spans="1:4">
      <c r="A2089" s="288"/>
      <c r="B2089" s="329"/>
      <c r="C2089" s="329"/>
      <c r="D2089" s="329"/>
    </row>
    <row r="2090" s="287" customFormat="1" ht="12" spans="1:4">
      <c r="A2090" s="288"/>
      <c r="B2090" s="329"/>
      <c r="C2090" s="329"/>
      <c r="D2090" s="329"/>
    </row>
    <row r="2091" s="287" customFormat="1" ht="12" spans="1:4">
      <c r="A2091" s="288"/>
      <c r="B2091" s="329"/>
      <c r="C2091" s="329"/>
      <c r="D2091" s="329"/>
    </row>
    <row r="2092" s="287" customFormat="1" ht="12" spans="1:4">
      <c r="A2092" s="288"/>
      <c r="B2092" s="329"/>
      <c r="C2092" s="329"/>
      <c r="D2092" s="329"/>
    </row>
    <row r="2093" s="287" customFormat="1" ht="12" spans="1:4">
      <c r="A2093" s="288"/>
      <c r="B2093" s="329"/>
      <c r="C2093" s="329"/>
      <c r="D2093" s="329"/>
    </row>
    <row r="2094" s="287" customFormat="1" ht="12" spans="1:4">
      <c r="A2094" s="288"/>
      <c r="B2094" s="329"/>
      <c r="C2094" s="329"/>
      <c r="D2094" s="329"/>
    </row>
    <row r="2095" s="287" customFormat="1" ht="12" spans="1:4">
      <c r="A2095" s="288"/>
      <c r="B2095" s="329"/>
      <c r="C2095" s="329"/>
      <c r="D2095" s="329"/>
    </row>
    <row r="2096" s="287" customFormat="1" ht="12" spans="1:4">
      <c r="A2096" s="288"/>
      <c r="B2096" s="329"/>
      <c r="C2096" s="329"/>
      <c r="D2096" s="329"/>
    </row>
    <row r="2097" s="287" customFormat="1" ht="12" spans="1:4">
      <c r="A2097" s="288"/>
      <c r="B2097" s="329"/>
      <c r="C2097" s="329"/>
      <c r="D2097" s="329"/>
    </row>
    <row r="2098" s="287" customFormat="1" ht="12" spans="1:4">
      <c r="A2098" s="288"/>
      <c r="B2098" s="329"/>
      <c r="C2098" s="329"/>
      <c r="D2098" s="329"/>
    </row>
    <row r="2099" s="287" customFormat="1" ht="12" spans="1:4">
      <c r="A2099" s="288"/>
      <c r="B2099" s="329"/>
      <c r="C2099" s="329"/>
      <c r="D2099" s="329"/>
    </row>
    <row r="2100" s="287" customFormat="1" ht="12" spans="1:4">
      <c r="A2100" s="288"/>
      <c r="B2100" s="329"/>
      <c r="C2100" s="329"/>
      <c r="D2100" s="329"/>
    </row>
    <row r="2101" s="287" customFormat="1" ht="12" spans="1:4">
      <c r="A2101" s="288"/>
      <c r="B2101" s="329"/>
      <c r="C2101" s="329"/>
      <c r="D2101" s="329"/>
    </row>
    <row r="2102" s="287" customFormat="1" ht="12" spans="1:4">
      <c r="A2102" s="288"/>
      <c r="B2102" s="329"/>
      <c r="C2102" s="329"/>
      <c r="D2102" s="329"/>
    </row>
    <row r="2103" s="287" customFormat="1" ht="12" spans="1:4">
      <c r="A2103" s="288"/>
      <c r="B2103" s="329"/>
      <c r="C2103" s="329"/>
      <c r="D2103" s="329"/>
    </row>
    <row r="2104" s="287" customFormat="1" ht="12" spans="1:4">
      <c r="A2104" s="288"/>
      <c r="B2104" s="329"/>
      <c r="C2104" s="329"/>
      <c r="D2104" s="329"/>
    </row>
    <row r="2105" s="287" customFormat="1" ht="12" spans="1:4">
      <c r="A2105" s="288"/>
      <c r="B2105" s="329"/>
      <c r="C2105" s="329"/>
      <c r="D2105" s="329"/>
    </row>
    <row r="2106" s="287" customFormat="1" ht="12" spans="1:4">
      <c r="A2106" s="288"/>
      <c r="B2106" s="329"/>
      <c r="C2106" s="329"/>
      <c r="D2106" s="329"/>
    </row>
    <row r="2107" s="287" customFormat="1" ht="12" spans="1:4">
      <c r="A2107" s="288"/>
      <c r="B2107" s="329"/>
      <c r="C2107" s="329"/>
      <c r="D2107" s="329"/>
    </row>
    <row r="2108" s="287" customFormat="1" ht="12" spans="1:4">
      <c r="A2108" s="288"/>
      <c r="B2108" s="329"/>
      <c r="C2108" s="329"/>
      <c r="D2108" s="329"/>
    </row>
    <row r="2109" s="287" customFormat="1" ht="12" spans="1:4">
      <c r="A2109" s="288"/>
      <c r="B2109" s="329"/>
      <c r="C2109" s="329"/>
      <c r="D2109" s="329"/>
    </row>
    <row r="2110" s="287" customFormat="1" ht="12" spans="1:4">
      <c r="A2110" s="288"/>
      <c r="B2110" s="329"/>
      <c r="C2110" s="329"/>
      <c r="D2110" s="329"/>
    </row>
    <row r="2111" s="287" customFormat="1" ht="12" spans="1:4">
      <c r="A2111" s="288"/>
      <c r="B2111" s="329"/>
      <c r="C2111" s="329"/>
      <c r="D2111" s="329"/>
    </row>
    <row r="2112" s="287" customFormat="1" ht="12" spans="1:4">
      <c r="A2112" s="288"/>
      <c r="B2112" s="329"/>
      <c r="C2112" s="329"/>
      <c r="D2112" s="329"/>
    </row>
    <row r="2113" s="287" customFormat="1" ht="12" spans="1:4">
      <c r="A2113" s="288"/>
      <c r="B2113" s="329"/>
      <c r="C2113" s="329"/>
      <c r="D2113" s="329"/>
    </row>
    <row r="2114" s="287" customFormat="1" ht="12" spans="1:4">
      <c r="A2114" s="288"/>
      <c r="B2114" s="329"/>
      <c r="C2114" s="329"/>
      <c r="D2114" s="329"/>
    </row>
    <row r="2115" s="287" customFormat="1" ht="12" spans="1:4">
      <c r="A2115" s="288"/>
      <c r="B2115" s="329"/>
      <c r="C2115" s="329"/>
      <c r="D2115" s="329"/>
    </row>
    <row r="2116" s="287" customFormat="1" ht="12" spans="1:4">
      <c r="A2116" s="288"/>
      <c r="B2116" s="329"/>
      <c r="C2116" s="329"/>
      <c r="D2116" s="329"/>
    </row>
    <row r="2117" s="287" customFormat="1" ht="12" spans="1:4">
      <c r="A2117" s="288"/>
      <c r="B2117" s="329"/>
      <c r="C2117" s="329"/>
      <c r="D2117" s="329"/>
    </row>
    <row r="2118" s="287" customFormat="1" ht="12" spans="1:4">
      <c r="A2118" s="288"/>
      <c r="B2118" s="329"/>
      <c r="C2118" s="329"/>
      <c r="D2118" s="329"/>
    </row>
    <row r="2119" s="287" customFormat="1" ht="12" spans="1:4">
      <c r="A2119" s="288"/>
      <c r="B2119" s="329"/>
      <c r="C2119" s="329"/>
      <c r="D2119" s="329"/>
    </row>
    <row r="2120" s="287" customFormat="1" ht="12" spans="1:4">
      <c r="A2120" s="288"/>
      <c r="B2120" s="329"/>
      <c r="C2120" s="329"/>
      <c r="D2120" s="329"/>
    </row>
    <row r="2121" s="287" customFormat="1" ht="12" spans="1:4">
      <c r="A2121" s="288"/>
      <c r="B2121" s="329"/>
      <c r="C2121" s="329"/>
      <c r="D2121" s="329"/>
    </row>
    <row r="2122" s="287" customFormat="1" ht="12" spans="1:4">
      <c r="A2122" s="288"/>
      <c r="B2122" s="329"/>
      <c r="C2122" s="329"/>
      <c r="D2122" s="329"/>
    </row>
    <row r="2123" s="287" customFormat="1" ht="12" spans="1:4">
      <c r="A2123" s="288"/>
      <c r="B2123" s="329"/>
      <c r="C2123" s="329"/>
      <c r="D2123" s="329"/>
    </row>
    <row r="2124" s="287" customFormat="1" ht="12" spans="1:4">
      <c r="A2124" s="288"/>
      <c r="B2124" s="329"/>
      <c r="C2124" s="329"/>
      <c r="D2124" s="329"/>
    </row>
    <row r="2125" s="287" customFormat="1" ht="12" spans="1:4">
      <c r="A2125" s="288"/>
      <c r="B2125" s="329"/>
      <c r="C2125" s="329"/>
      <c r="D2125" s="329"/>
    </row>
    <row r="2126" s="287" customFormat="1" ht="12" spans="1:4">
      <c r="A2126" s="288"/>
      <c r="B2126" s="329"/>
      <c r="C2126" s="329"/>
      <c r="D2126" s="329"/>
    </row>
    <row r="2127" s="287" customFormat="1" ht="12" spans="1:4">
      <c r="A2127" s="288"/>
      <c r="B2127" s="329"/>
      <c r="C2127" s="329"/>
      <c r="D2127" s="329"/>
    </row>
    <row r="2128" s="287" customFormat="1" ht="12" spans="1:4">
      <c r="A2128" s="288"/>
      <c r="B2128" s="329"/>
      <c r="C2128" s="329"/>
      <c r="D2128" s="329"/>
    </row>
    <row r="2129" s="287" customFormat="1" ht="12" spans="1:4">
      <c r="A2129" s="288"/>
      <c r="B2129" s="329"/>
      <c r="C2129" s="329"/>
      <c r="D2129" s="329"/>
    </row>
    <row r="2130" s="287" customFormat="1" ht="12" spans="1:4">
      <c r="A2130" s="288"/>
      <c r="B2130" s="329"/>
      <c r="C2130" s="329"/>
      <c r="D2130" s="329"/>
    </row>
    <row r="2131" s="287" customFormat="1" ht="12" spans="1:4">
      <c r="A2131" s="288"/>
      <c r="B2131" s="329"/>
      <c r="C2131" s="329"/>
      <c r="D2131" s="329"/>
    </row>
    <row r="2132" s="287" customFormat="1" ht="12" spans="1:4">
      <c r="A2132" s="288"/>
      <c r="B2132" s="329"/>
      <c r="C2132" s="329"/>
      <c r="D2132" s="329"/>
    </row>
    <row r="2133" s="287" customFormat="1" ht="12" spans="1:4">
      <c r="A2133" s="288"/>
      <c r="B2133" s="329"/>
      <c r="C2133" s="329"/>
      <c r="D2133" s="329"/>
    </row>
    <row r="2134" s="287" customFormat="1" ht="12" spans="1:4">
      <c r="A2134" s="288"/>
      <c r="B2134" s="329"/>
      <c r="C2134" s="329"/>
      <c r="D2134" s="329"/>
    </row>
    <row r="2135" s="287" customFormat="1" ht="12" spans="1:4">
      <c r="A2135" s="288"/>
      <c r="B2135" s="329"/>
      <c r="C2135" s="329"/>
      <c r="D2135" s="329"/>
    </row>
    <row r="2136" s="287" customFormat="1" ht="12" spans="1:4">
      <c r="A2136" s="288"/>
      <c r="B2136" s="329"/>
      <c r="C2136" s="329"/>
      <c r="D2136" s="329"/>
    </row>
    <row r="2137" s="287" customFormat="1" ht="12" spans="1:4">
      <c r="A2137" s="288"/>
      <c r="B2137" s="329"/>
      <c r="C2137" s="329"/>
      <c r="D2137" s="329"/>
    </row>
    <row r="2138" s="287" customFormat="1" ht="12" spans="1:4">
      <c r="A2138" s="288"/>
      <c r="B2138" s="329"/>
      <c r="C2138" s="329"/>
      <c r="D2138" s="329"/>
    </row>
    <row r="2139" s="287" customFormat="1" ht="12" spans="1:4">
      <c r="A2139" s="288"/>
      <c r="B2139" s="329"/>
      <c r="C2139" s="329"/>
      <c r="D2139" s="329"/>
    </row>
    <row r="2140" s="287" customFormat="1" ht="12" spans="1:4">
      <c r="A2140" s="288"/>
      <c r="B2140" s="329"/>
      <c r="C2140" s="329"/>
      <c r="D2140" s="329"/>
    </row>
    <row r="2141" s="287" customFormat="1" ht="12" spans="1:4">
      <c r="A2141" s="288"/>
      <c r="B2141" s="329"/>
      <c r="C2141" s="329"/>
      <c r="D2141" s="329"/>
    </row>
    <row r="2142" s="287" customFormat="1" ht="12" spans="1:4">
      <c r="A2142" s="288"/>
      <c r="B2142" s="329"/>
      <c r="C2142" s="329"/>
      <c r="D2142" s="329"/>
    </row>
    <row r="2143" s="287" customFormat="1" ht="12" spans="1:4">
      <c r="A2143" s="288"/>
      <c r="B2143" s="329"/>
      <c r="C2143" s="329"/>
      <c r="D2143" s="329"/>
    </row>
    <row r="2144" s="287" customFormat="1" ht="12" spans="1:4">
      <c r="A2144" s="288"/>
      <c r="B2144" s="329"/>
      <c r="C2144" s="329"/>
      <c r="D2144" s="329"/>
    </row>
    <row r="2145" s="287" customFormat="1" ht="12" spans="1:4">
      <c r="A2145" s="288"/>
      <c r="B2145" s="329"/>
      <c r="C2145" s="329"/>
      <c r="D2145" s="329"/>
    </row>
    <row r="2146" s="287" customFormat="1" ht="12" spans="1:4">
      <c r="A2146" s="288"/>
      <c r="B2146" s="329"/>
      <c r="C2146" s="329"/>
      <c r="D2146" s="329"/>
    </row>
    <row r="2147" s="287" customFormat="1" ht="12" spans="1:4">
      <c r="A2147" s="288"/>
      <c r="B2147" s="329"/>
      <c r="C2147" s="329"/>
      <c r="D2147" s="329"/>
    </row>
    <row r="2148" s="287" customFormat="1" ht="12" spans="1:4">
      <c r="A2148" s="288"/>
      <c r="B2148" s="329"/>
      <c r="C2148" s="329"/>
      <c r="D2148" s="329"/>
    </row>
    <row r="2149" s="287" customFormat="1" ht="12" spans="1:4">
      <c r="A2149" s="288"/>
      <c r="B2149" s="329"/>
      <c r="C2149" s="329"/>
      <c r="D2149" s="329"/>
    </row>
    <row r="2150" s="287" customFormat="1" ht="12" spans="1:4">
      <c r="A2150" s="288"/>
      <c r="B2150" s="329"/>
      <c r="C2150" s="329"/>
      <c r="D2150" s="329"/>
    </row>
    <row r="2151" s="287" customFormat="1" ht="12" spans="1:4">
      <c r="A2151" s="288"/>
      <c r="B2151" s="329"/>
      <c r="C2151" s="329"/>
      <c r="D2151" s="329"/>
    </row>
    <row r="2152" s="287" customFormat="1" ht="12" spans="1:4">
      <c r="A2152" s="288"/>
      <c r="B2152" s="329"/>
      <c r="C2152" s="329"/>
      <c r="D2152" s="329"/>
    </row>
    <row r="2153" s="287" customFormat="1" ht="12" spans="1:4">
      <c r="A2153" s="288"/>
      <c r="B2153" s="329"/>
      <c r="C2153" s="329"/>
      <c r="D2153" s="329"/>
    </row>
    <row r="2154" s="287" customFormat="1" ht="12" spans="1:4">
      <c r="A2154" s="288"/>
      <c r="B2154" s="329"/>
      <c r="C2154" s="329"/>
      <c r="D2154" s="329"/>
    </row>
    <row r="2155" s="287" customFormat="1" ht="12" spans="1:4">
      <c r="A2155" s="288"/>
      <c r="B2155" s="329"/>
      <c r="C2155" s="329"/>
      <c r="D2155" s="329"/>
    </row>
    <row r="2156" s="287" customFormat="1" ht="12" spans="1:4">
      <c r="A2156" s="288"/>
      <c r="B2156" s="329"/>
      <c r="C2156" s="329"/>
      <c r="D2156" s="329"/>
    </row>
    <row r="2157" s="287" customFormat="1" ht="12" spans="1:4">
      <c r="A2157" s="288"/>
      <c r="B2157" s="329"/>
      <c r="C2157" s="329"/>
      <c r="D2157" s="329"/>
    </row>
    <row r="2158" s="287" customFormat="1" ht="12" spans="1:4">
      <c r="A2158" s="288"/>
      <c r="B2158" s="329"/>
      <c r="C2158" s="329"/>
      <c r="D2158" s="329"/>
    </row>
    <row r="2159" s="287" customFormat="1" ht="12" spans="1:4">
      <c r="A2159" s="288"/>
      <c r="B2159" s="329"/>
      <c r="C2159" s="329"/>
      <c r="D2159" s="329"/>
    </row>
    <row r="2160" s="287" customFormat="1" ht="12" spans="1:4">
      <c r="A2160" s="288"/>
      <c r="B2160" s="329"/>
      <c r="C2160" s="329"/>
      <c r="D2160" s="329"/>
    </row>
    <row r="2161" s="287" customFormat="1" ht="12" spans="1:4">
      <c r="A2161" s="288"/>
      <c r="B2161" s="329"/>
      <c r="C2161" s="329"/>
      <c r="D2161" s="329"/>
    </row>
    <row r="2162" s="287" customFormat="1" ht="12" spans="1:4">
      <c r="A2162" s="288"/>
      <c r="B2162" s="329"/>
      <c r="C2162" s="329"/>
      <c r="D2162" s="329"/>
    </row>
    <row r="2163" s="287" customFormat="1" ht="12" spans="1:4">
      <c r="A2163" s="288"/>
      <c r="B2163" s="329"/>
      <c r="C2163" s="329"/>
      <c r="D2163" s="329"/>
    </row>
    <row r="2164" s="287" customFormat="1" ht="12" spans="1:4">
      <c r="A2164" s="288"/>
      <c r="B2164" s="329"/>
      <c r="C2164" s="329"/>
      <c r="D2164" s="329"/>
    </row>
    <row r="2165" s="287" customFormat="1" ht="12" spans="1:4">
      <c r="A2165" s="288"/>
      <c r="B2165" s="329"/>
      <c r="C2165" s="329"/>
      <c r="D2165" s="329"/>
    </row>
    <row r="2166" s="287" customFormat="1" ht="12" spans="1:4">
      <c r="A2166" s="288"/>
      <c r="B2166" s="329"/>
      <c r="C2166" s="329"/>
      <c r="D2166" s="329"/>
    </row>
    <row r="2167" s="287" customFormat="1" ht="12" spans="1:4">
      <c r="A2167" s="288"/>
      <c r="B2167" s="329"/>
      <c r="C2167" s="329"/>
      <c r="D2167" s="329"/>
    </row>
    <row r="2168" s="287" customFormat="1" ht="12" spans="1:4">
      <c r="A2168" s="288"/>
      <c r="B2168" s="329"/>
      <c r="C2168" s="329"/>
      <c r="D2168" s="329"/>
    </row>
    <row r="2169" s="287" customFormat="1" ht="12" spans="1:4">
      <c r="A2169" s="288"/>
      <c r="B2169" s="329"/>
      <c r="C2169" s="329"/>
      <c r="D2169" s="329"/>
    </row>
    <row r="2170" s="287" customFormat="1" ht="12" spans="1:4">
      <c r="A2170" s="288"/>
      <c r="B2170" s="329"/>
      <c r="C2170" s="329"/>
      <c r="D2170" s="329"/>
    </row>
    <row r="2171" s="287" customFormat="1" ht="12" spans="1:4">
      <c r="A2171" s="288"/>
      <c r="B2171" s="329"/>
      <c r="C2171" s="329"/>
      <c r="D2171" s="329"/>
    </row>
    <row r="2172" s="287" customFormat="1" ht="12" spans="1:4">
      <c r="A2172" s="288"/>
      <c r="B2172" s="329"/>
      <c r="C2172" s="329"/>
      <c r="D2172" s="329"/>
    </row>
    <row r="2173" s="287" customFormat="1" ht="12" spans="1:4">
      <c r="A2173" s="288"/>
      <c r="B2173" s="329"/>
      <c r="C2173" s="329"/>
      <c r="D2173" s="329"/>
    </row>
    <row r="2174" s="287" customFormat="1" ht="12" spans="1:4">
      <c r="A2174" s="288"/>
      <c r="B2174" s="329"/>
      <c r="C2174" s="329"/>
      <c r="D2174" s="329"/>
    </row>
    <row r="2175" s="287" customFormat="1" ht="12" spans="1:4">
      <c r="A2175" s="288"/>
      <c r="B2175" s="329"/>
      <c r="C2175" s="329"/>
      <c r="D2175" s="329"/>
    </row>
    <row r="2176" s="287" customFormat="1" ht="12" spans="1:4">
      <c r="A2176" s="288"/>
      <c r="B2176" s="329"/>
      <c r="C2176" s="329"/>
      <c r="D2176" s="329"/>
    </row>
    <row r="2177" s="287" customFormat="1" ht="12" spans="1:4">
      <c r="A2177" s="288"/>
      <c r="B2177" s="329"/>
      <c r="C2177" s="329"/>
      <c r="D2177" s="329"/>
    </row>
    <row r="2178" s="287" customFormat="1" ht="12" spans="1:4">
      <c r="A2178" s="288"/>
      <c r="B2178" s="329"/>
      <c r="C2178" s="329"/>
      <c r="D2178" s="329"/>
    </row>
    <row r="2179" s="287" customFormat="1" ht="12" spans="1:4">
      <c r="A2179" s="288"/>
      <c r="B2179" s="329"/>
      <c r="C2179" s="329"/>
      <c r="D2179" s="329"/>
    </row>
    <row r="2180" s="287" customFormat="1" ht="12" spans="1:4">
      <c r="A2180" s="288"/>
      <c r="B2180" s="329"/>
      <c r="C2180" s="329"/>
      <c r="D2180" s="329"/>
    </row>
    <row r="2181" s="287" customFormat="1" ht="12" spans="1:4">
      <c r="A2181" s="288"/>
      <c r="B2181" s="329"/>
      <c r="C2181" s="329"/>
      <c r="D2181" s="329"/>
    </row>
    <row r="2182" s="287" customFormat="1" ht="12" spans="1:4">
      <c r="A2182" s="288"/>
      <c r="B2182" s="329"/>
      <c r="C2182" s="329"/>
      <c r="D2182" s="329"/>
    </row>
    <row r="2183" s="287" customFormat="1" ht="12" spans="1:4">
      <c r="A2183" s="288"/>
      <c r="B2183" s="329"/>
      <c r="C2183" s="329"/>
      <c r="D2183" s="329"/>
    </row>
    <row r="2184" s="287" customFormat="1" ht="12" spans="1:4">
      <c r="A2184" s="288"/>
      <c r="B2184" s="329"/>
      <c r="C2184" s="329"/>
      <c r="D2184" s="329"/>
    </row>
    <row r="2185" s="287" customFormat="1" ht="12" spans="1:4">
      <c r="A2185" s="288"/>
      <c r="B2185" s="329"/>
      <c r="C2185" s="329"/>
      <c r="D2185" s="329"/>
    </row>
    <row r="2186" s="287" customFormat="1" ht="12" spans="1:4">
      <c r="A2186" s="288"/>
      <c r="B2186" s="329"/>
      <c r="C2186" s="329"/>
      <c r="D2186" s="329"/>
    </row>
    <row r="2187" s="287" customFormat="1" ht="12" spans="1:4">
      <c r="A2187" s="288"/>
      <c r="B2187" s="329"/>
      <c r="C2187" s="329"/>
      <c r="D2187" s="329"/>
    </row>
    <row r="2188" s="287" customFormat="1" ht="12" spans="1:4">
      <c r="A2188" s="288"/>
      <c r="B2188" s="329"/>
      <c r="C2188" s="329"/>
      <c r="D2188" s="329"/>
    </row>
    <row r="2189" s="287" customFormat="1" ht="12" spans="1:4">
      <c r="A2189" s="288"/>
      <c r="B2189" s="329"/>
      <c r="C2189" s="329"/>
      <c r="D2189" s="329"/>
    </row>
    <row r="2190" s="287" customFormat="1" ht="12" spans="1:4">
      <c r="A2190" s="288"/>
      <c r="B2190" s="329"/>
      <c r="C2190" s="329"/>
      <c r="D2190" s="329"/>
    </row>
    <row r="2191" s="287" customFormat="1" ht="12" spans="1:4">
      <c r="A2191" s="288"/>
      <c r="B2191" s="329"/>
      <c r="C2191" s="329"/>
      <c r="D2191" s="329"/>
    </row>
    <row r="2192" s="287" customFormat="1" ht="12" spans="1:4">
      <c r="A2192" s="288"/>
      <c r="B2192" s="329"/>
      <c r="C2192" s="329"/>
      <c r="D2192" s="329"/>
    </row>
    <row r="2193" s="287" customFormat="1" ht="12" spans="1:4">
      <c r="A2193" s="288"/>
      <c r="B2193" s="329"/>
      <c r="C2193" s="329"/>
      <c r="D2193" s="329"/>
    </row>
    <row r="2194" s="287" customFormat="1" ht="12" spans="1:4">
      <c r="A2194" s="288"/>
      <c r="B2194" s="329"/>
      <c r="C2194" s="329"/>
      <c r="D2194" s="329"/>
    </row>
    <row r="2195" s="287" customFormat="1" ht="12" spans="1:4">
      <c r="A2195" s="288"/>
      <c r="B2195" s="329"/>
      <c r="C2195" s="329"/>
      <c r="D2195" s="329"/>
    </row>
    <row r="2196" s="287" customFormat="1" ht="12" spans="1:4">
      <c r="A2196" s="288"/>
      <c r="B2196" s="329"/>
      <c r="C2196" s="329"/>
      <c r="D2196" s="329"/>
    </row>
    <row r="2197" s="287" customFormat="1" ht="12" spans="1:4">
      <c r="A2197" s="288"/>
      <c r="B2197" s="329"/>
      <c r="C2197" s="329"/>
      <c r="D2197" s="329"/>
    </row>
    <row r="2198" s="287" customFormat="1" ht="12" spans="1:4">
      <c r="A2198" s="288"/>
      <c r="B2198" s="329"/>
      <c r="C2198" s="329"/>
      <c r="D2198" s="329"/>
    </row>
    <row r="2199" s="287" customFormat="1" ht="12" spans="1:4">
      <c r="A2199" s="288"/>
      <c r="B2199" s="329"/>
      <c r="C2199" s="329"/>
      <c r="D2199" s="329"/>
    </row>
    <row r="2200" s="287" customFormat="1" ht="12" spans="1:4">
      <c r="A2200" s="288"/>
      <c r="B2200" s="329"/>
      <c r="C2200" s="329"/>
      <c r="D2200" s="329"/>
    </row>
    <row r="2201" s="287" customFormat="1" ht="12" spans="1:4">
      <c r="A2201" s="288"/>
      <c r="B2201" s="329"/>
      <c r="C2201" s="329"/>
      <c r="D2201" s="329"/>
    </row>
    <row r="2202" s="287" customFormat="1" ht="12" spans="1:4">
      <c r="A2202" s="288"/>
      <c r="B2202" s="329"/>
      <c r="C2202" s="329"/>
      <c r="D2202" s="329"/>
    </row>
    <row r="2203" s="287" customFormat="1" ht="12" spans="1:4">
      <c r="A2203" s="288"/>
      <c r="B2203" s="329"/>
      <c r="C2203" s="329"/>
      <c r="D2203" s="329"/>
    </row>
    <row r="2204" s="287" customFormat="1" ht="12" spans="1:4">
      <c r="A2204" s="288"/>
      <c r="B2204" s="329"/>
      <c r="C2204" s="329"/>
      <c r="D2204" s="329"/>
    </row>
    <row r="2205" s="287" customFormat="1" ht="12" spans="1:4">
      <c r="A2205" s="288"/>
      <c r="B2205" s="329"/>
      <c r="C2205" s="329"/>
      <c r="D2205" s="329"/>
    </row>
    <row r="2206" s="287" customFormat="1" ht="12" spans="1:4">
      <c r="A2206" s="288"/>
      <c r="B2206" s="329"/>
      <c r="C2206" s="329"/>
      <c r="D2206" s="329"/>
    </row>
    <row r="2207" s="287" customFormat="1" ht="12" spans="1:4">
      <c r="A2207" s="288"/>
      <c r="B2207" s="329"/>
      <c r="C2207" s="329"/>
      <c r="D2207" s="329"/>
    </row>
    <row r="2208" s="287" customFormat="1" ht="12" spans="1:4">
      <c r="A2208" s="288"/>
      <c r="B2208" s="329"/>
      <c r="C2208" s="329"/>
      <c r="D2208" s="329"/>
    </row>
    <row r="2209" s="287" customFormat="1" ht="12" spans="1:4">
      <c r="A2209" s="288"/>
      <c r="B2209" s="329"/>
      <c r="C2209" s="329"/>
      <c r="D2209" s="329"/>
    </row>
    <row r="2210" s="287" customFormat="1" ht="12" spans="1:4">
      <c r="A2210" s="288"/>
      <c r="B2210" s="329"/>
      <c r="C2210" s="329"/>
      <c r="D2210" s="329"/>
    </row>
    <row r="2211" s="287" customFormat="1" ht="12" spans="1:4">
      <c r="A2211" s="288"/>
      <c r="B2211" s="329"/>
      <c r="C2211" s="329"/>
      <c r="D2211" s="329"/>
    </row>
    <row r="2212" s="287" customFormat="1" ht="12" spans="1:4">
      <c r="A2212" s="288"/>
      <c r="B2212" s="329"/>
      <c r="C2212" s="329"/>
      <c r="D2212" s="329"/>
    </row>
    <row r="2213" s="287" customFormat="1" ht="12" spans="1:4">
      <c r="A2213" s="288"/>
      <c r="B2213" s="329"/>
      <c r="C2213" s="329"/>
      <c r="D2213" s="329"/>
    </row>
    <row r="2214" s="287" customFormat="1" ht="12" spans="1:4">
      <c r="A2214" s="288"/>
      <c r="B2214" s="329"/>
      <c r="C2214" s="329"/>
      <c r="D2214" s="329"/>
    </row>
    <row r="2215" s="287" customFormat="1" ht="12" spans="1:4">
      <c r="A2215" s="288"/>
      <c r="B2215" s="329"/>
      <c r="C2215" s="329"/>
      <c r="D2215" s="329"/>
    </row>
    <row r="2216" s="287" customFormat="1" ht="12" spans="1:4">
      <c r="A2216" s="288"/>
      <c r="B2216" s="329"/>
      <c r="C2216" s="329"/>
      <c r="D2216" s="329"/>
    </row>
    <row r="2217" s="287" customFormat="1" ht="12" spans="1:4">
      <c r="A2217" s="288"/>
      <c r="B2217" s="329"/>
      <c r="C2217" s="329"/>
      <c r="D2217" s="329"/>
    </row>
    <row r="2218" s="287" customFormat="1" ht="12" spans="1:4">
      <c r="A2218" s="288"/>
      <c r="B2218" s="329"/>
      <c r="C2218" s="329"/>
      <c r="D2218" s="329"/>
    </row>
    <row r="2219" s="287" customFormat="1" ht="12" spans="1:4">
      <c r="A2219" s="288"/>
      <c r="B2219" s="329"/>
      <c r="C2219" s="329"/>
      <c r="D2219" s="329"/>
    </row>
    <row r="2220" s="287" customFormat="1" ht="12" spans="1:4">
      <c r="A2220" s="288"/>
      <c r="B2220" s="329"/>
      <c r="C2220" s="329"/>
      <c r="D2220" s="329"/>
    </row>
    <row r="2221" s="287" customFormat="1" ht="12" spans="1:4">
      <c r="A2221" s="288"/>
      <c r="B2221" s="329"/>
      <c r="C2221" s="329"/>
      <c r="D2221" s="329"/>
    </row>
    <row r="2222" s="287" customFormat="1" ht="12" spans="1:4">
      <c r="A2222" s="288"/>
      <c r="B2222" s="329"/>
      <c r="C2222" s="329"/>
      <c r="D2222" s="329"/>
    </row>
    <row r="2223" s="287" customFormat="1" ht="12" spans="1:4">
      <c r="A2223" s="288"/>
      <c r="B2223" s="329"/>
      <c r="C2223" s="329"/>
      <c r="D2223" s="329"/>
    </row>
    <row r="2224" s="287" customFormat="1" ht="12" spans="1:4">
      <c r="A2224" s="288"/>
      <c r="B2224" s="329"/>
      <c r="C2224" s="329"/>
      <c r="D2224" s="329"/>
    </row>
    <row r="2225" s="287" customFormat="1" ht="12" spans="1:4">
      <c r="A2225" s="288"/>
      <c r="B2225" s="329"/>
      <c r="C2225" s="329"/>
      <c r="D2225" s="329"/>
    </row>
    <row r="2226" s="287" customFormat="1" ht="12" spans="1:4">
      <c r="A2226" s="288"/>
      <c r="B2226" s="329"/>
      <c r="C2226" s="329"/>
      <c r="D2226" s="329"/>
    </row>
    <row r="2227" s="287" customFormat="1" ht="12" spans="1:4">
      <c r="A2227" s="288"/>
      <c r="B2227" s="329"/>
      <c r="C2227" s="329"/>
      <c r="D2227" s="329"/>
    </row>
    <row r="2228" s="287" customFormat="1" ht="12" spans="1:4">
      <c r="A2228" s="288"/>
      <c r="B2228" s="329"/>
      <c r="C2228" s="329"/>
      <c r="D2228" s="329"/>
    </row>
    <row r="2229" s="287" customFormat="1" ht="12" spans="1:4">
      <c r="A2229" s="288"/>
      <c r="B2229" s="329"/>
      <c r="C2229" s="329"/>
      <c r="D2229" s="329"/>
    </row>
    <row r="2230" s="287" customFormat="1" ht="12" spans="1:4">
      <c r="A2230" s="288"/>
      <c r="B2230" s="329"/>
      <c r="C2230" s="329"/>
      <c r="D2230" s="329"/>
    </row>
    <row r="2231" s="287" customFormat="1" ht="12" spans="1:4">
      <c r="A2231" s="288"/>
      <c r="B2231" s="329"/>
      <c r="C2231" s="329"/>
      <c r="D2231" s="329"/>
    </row>
    <row r="2232" s="287" customFormat="1" ht="12" spans="1:4">
      <c r="A2232" s="288"/>
      <c r="B2232" s="329"/>
      <c r="C2232" s="329"/>
      <c r="D2232" s="329"/>
    </row>
    <row r="2233" s="287" customFormat="1" ht="12" spans="1:4">
      <c r="A2233" s="288"/>
      <c r="B2233" s="329"/>
      <c r="C2233" s="329"/>
      <c r="D2233" s="329"/>
    </row>
    <row r="2234" s="287" customFormat="1" ht="12" spans="1:4">
      <c r="A2234" s="288"/>
      <c r="B2234" s="329"/>
      <c r="C2234" s="329"/>
      <c r="D2234" s="329"/>
    </row>
    <row r="2235" s="287" customFormat="1" ht="12" spans="1:4">
      <c r="A2235" s="288"/>
      <c r="B2235" s="329"/>
      <c r="C2235" s="329"/>
      <c r="D2235" s="329"/>
    </row>
    <row r="2236" s="287" customFormat="1" ht="12" spans="1:4">
      <c r="A2236" s="288"/>
      <c r="B2236" s="329"/>
      <c r="C2236" s="329"/>
      <c r="D2236" s="329"/>
    </row>
    <row r="2237" s="287" customFormat="1" ht="12" spans="1:4">
      <c r="A2237" s="288"/>
      <c r="B2237" s="329"/>
      <c r="C2237" s="329"/>
      <c r="D2237" s="329"/>
    </row>
    <row r="2238" s="287" customFormat="1" ht="12" spans="1:4">
      <c r="A2238" s="288"/>
      <c r="B2238" s="329"/>
      <c r="C2238" s="329"/>
      <c r="D2238" s="329"/>
    </row>
    <row r="2239" s="287" customFormat="1" ht="12" spans="1:4">
      <c r="A2239" s="288"/>
      <c r="B2239" s="329"/>
      <c r="C2239" s="329"/>
      <c r="D2239" s="329"/>
    </row>
    <row r="2240" s="287" customFormat="1" ht="12" spans="1:4">
      <c r="A2240" s="288"/>
      <c r="B2240" s="329"/>
      <c r="C2240" s="329"/>
      <c r="D2240" s="329"/>
    </row>
    <row r="2241" s="287" customFormat="1" ht="12" spans="1:4">
      <c r="A2241" s="288"/>
      <c r="B2241" s="329"/>
      <c r="C2241" s="329"/>
      <c r="D2241" s="329"/>
    </row>
    <row r="2242" s="287" customFormat="1" ht="12" spans="1:4">
      <c r="A2242" s="288"/>
      <c r="B2242" s="329"/>
      <c r="C2242" s="329"/>
      <c r="D2242" s="329"/>
    </row>
    <row r="2243" s="287" customFormat="1" ht="12" spans="1:4">
      <c r="A2243" s="288"/>
      <c r="B2243" s="329"/>
      <c r="C2243" s="329"/>
      <c r="D2243" s="329"/>
    </row>
    <row r="2244" s="287" customFormat="1" ht="12" spans="1:4">
      <c r="A2244" s="288"/>
      <c r="B2244" s="329"/>
      <c r="C2244" s="329"/>
      <c r="D2244" s="329"/>
    </row>
    <row r="2245" s="287" customFormat="1" ht="12" spans="1:4">
      <c r="A2245" s="288"/>
      <c r="B2245" s="329"/>
      <c r="C2245" s="329"/>
      <c r="D2245" s="329"/>
    </row>
    <row r="2246" s="287" customFormat="1" ht="12" spans="1:4">
      <c r="A2246" s="288"/>
      <c r="B2246" s="329"/>
      <c r="C2246" s="329"/>
      <c r="D2246" s="329"/>
    </row>
    <row r="2247" s="287" customFormat="1" ht="12" spans="1:4">
      <c r="A2247" s="288"/>
      <c r="B2247" s="329"/>
      <c r="C2247" s="329"/>
      <c r="D2247" s="329"/>
    </row>
    <row r="2248" s="287" customFormat="1" ht="12" spans="1:4">
      <c r="A2248" s="288"/>
      <c r="B2248" s="329"/>
      <c r="C2248" s="329"/>
      <c r="D2248" s="329"/>
    </row>
    <row r="2249" s="287" customFormat="1" ht="12" spans="1:4">
      <c r="A2249" s="288"/>
      <c r="B2249" s="329"/>
      <c r="C2249" s="329"/>
      <c r="D2249" s="329"/>
    </row>
    <row r="2250" s="287" customFormat="1" ht="12" spans="1:4">
      <c r="A2250" s="288"/>
      <c r="B2250" s="329"/>
      <c r="C2250" s="329"/>
      <c r="D2250" s="329"/>
    </row>
    <row r="2251" s="287" customFormat="1" ht="12" spans="1:4">
      <c r="A2251" s="288"/>
      <c r="B2251" s="329"/>
      <c r="C2251" s="329"/>
      <c r="D2251" s="329"/>
    </row>
    <row r="2252" s="287" customFormat="1" ht="12" spans="1:4">
      <c r="A2252" s="288"/>
      <c r="B2252" s="329"/>
      <c r="C2252" s="329"/>
      <c r="D2252" s="329"/>
    </row>
    <row r="2253" s="287" customFormat="1" ht="12" spans="1:4">
      <c r="A2253" s="288"/>
      <c r="B2253" s="329"/>
      <c r="C2253" s="329"/>
      <c r="D2253" s="329"/>
    </row>
    <row r="2254" s="287" customFormat="1" ht="12" spans="1:4">
      <c r="A2254" s="288"/>
      <c r="B2254" s="329"/>
      <c r="C2254" s="329"/>
      <c r="D2254" s="329"/>
    </row>
    <row r="2255" s="287" customFormat="1" ht="12" spans="1:4">
      <c r="A2255" s="288"/>
      <c r="B2255" s="329"/>
      <c r="C2255" s="329"/>
      <c r="D2255" s="329"/>
    </row>
    <row r="2256" s="287" customFormat="1" ht="12" spans="1:4">
      <c r="A2256" s="288"/>
      <c r="B2256" s="329"/>
      <c r="C2256" s="329"/>
      <c r="D2256" s="329"/>
    </row>
    <row r="2257" s="287" customFormat="1" ht="12" spans="1:4">
      <c r="A2257" s="288"/>
      <c r="B2257" s="329"/>
      <c r="C2257" s="329"/>
      <c r="D2257" s="329"/>
    </row>
    <row r="2258" s="287" customFormat="1" ht="12" spans="1:4">
      <c r="A2258" s="288"/>
      <c r="B2258" s="329"/>
      <c r="C2258" s="329"/>
      <c r="D2258" s="329"/>
    </row>
    <row r="2259" s="287" customFormat="1" ht="12" spans="1:4">
      <c r="A2259" s="288"/>
      <c r="B2259" s="329"/>
      <c r="C2259" s="329"/>
      <c r="D2259" s="329"/>
    </row>
    <row r="2260" s="287" customFormat="1" ht="12" spans="1:4">
      <c r="A2260" s="288"/>
      <c r="B2260" s="329"/>
      <c r="C2260" s="329"/>
      <c r="D2260" s="329"/>
    </row>
    <row r="2261" s="287" customFormat="1" ht="12" spans="1:4">
      <c r="A2261" s="288"/>
      <c r="B2261" s="329"/>
      <c r="C2261" s="329"/>
      <c r="D2261" s="329"/>
    </row>
    <row r="2262" s="287" customFormat="1" ht="12" spans="1:4">
      <c r="A2262" s="288"/>
      <c r="B2262" s="329"/>
      <c r="C2262" s="329"/>
      <c r="D2262" s="329"/>
    </row>
    <row r="2263" s="287" customFormat="1" ht="12" spans="1:4">
      <c r="A2263" s="288"/>
      <c r="B2263" s="329"/>
      <c r="C2263" s="329"/>
      <c r="D2263" s="329"/>
    </row>
    <row r="2264" s="287" customFormat="1" ht="12" spans="1:4">
      <c r="A2264" s="288"/>
      <c r="B2264" s="329"/>
      <c r="C2264" s="329"/>
      <c r="D2264" s="329"/>
    </row>
    <row r="2265" s="287" customFormat="1" ht="12" spans="1:4">
      <c r="A2265" s="288"/>
      <c r="B2265" s="329"/>
      <c r="C2265" s="329"/>
      <c r="D2265" s="329"/>
    </row>
    <row r="2266" s="287" customFormat="1" ht="12" spans="1:4">
      <c r="A2266" s="288"/>
      <c r="B2266" s="329"/>
      <c r="C2266" s="329"/>
      <c r="D2266" s="329"/>
    </row>
    <row r="2267" s="287" customFormat="1" ht="12" spans="1:4">
      <c r="A2267" s="288"/>
      <c r="B2267" s="329"/>
      <c r="C2267" s="329"/>
      <c r="D2267" s="329"/>
    </row>
    <row r="2268" s="287" customFormat="1" ht="12" spans="1:4">
      <c r="A2268" s="288"/>
      <c r="B2268" s="329"/>
      <c r="C2268" s="329"/>
      <c r="D2268" s="329"/>
    </row>
    <row r="2269" s="287" customFormat="1" ht="12" spans="1:4">
      <c r="A2269" s="288"/>
      <c r="B2269" s="329"/>
      <c r="C2269" s="329"/>
      <c r="D2269" s="329"/>
    </row>
    <row r="2270" s="287" customFormat="1" ht="12" spans="1:4">
      <c r="A2270" s="288"/>
      <c r="B2270" s="329"/>
      <c r="C2270" s="329"/>
      <c r="D2270" s="329"/>
    </row>
    <row r="2271" s="287" customFormat="1" ht="12" spans="1:4">
      <c r="A2271" s="288"/>
      <c r="B2271" s="329"/>
      <c r="C2271" s="329"/>
      <c r="D2271" s="329"/>
    </row>
    <row r="2272" s="287" customFormat="1" ht="12" spans="1:4">
      <c r="A2272" s="288"/>
      <c r="B2272" s="329"/>
      <c r="C2272" s="329"/>
      <c r="D2272" s="329"/>
    </row>
    <row r="2273" s="287" customFormat="1" ht="12" spans="1:4">
      <c r="A2273" s="288"/>
      <c r="B2273" s="329"/>
      <c r="C2273" s="329"/>
      <c r="D2273" s="329"/>
    </row>
    <row r="2274" s="287" customFormat="1" ht="12" spans="1:4">
      <c r="A2274" s="288"/>
      <c r="B2274" s="329"/>
      <c r="C2274" s="329"/>
      <c r="D2274" s="329"/>
    </row>
    <row r="2275" s="287" customFormat="1" ht="12" spans="1:4">
      <c r="A2275" s="288"/>
      <c r="B2275" s="329"/>
      <c r="C2275" s="329"/>
      <c r="D2275" s="329"/>
    </row>
    <row r="2276" s="287" customFormat="1" ht="12" spans="1:4">
      <c r="A2276" s="288"/>
      <c r="B2276" s="329"/>
      <c r="C2276" s="329"/>
      <c r="D2276" s="329"/>
    </row>
    <row r="2277" s="287" customFormat="1" ht="12" spans="1:4">
      <c r="A2277" s="288"/>
      <c r="B2277" s="329"/>
      <c r="C2277" s="329"/>
      <c r="D2277" s="329"/>
    </row>
    <row r="2278" s="287" customFormat="1" ht="12" spans="1:4">
      <c r="A2278" s="288"/>
      <c r="B2278" s="329"/>
      <c r="C2278" s="329"/>
      <c r="D2278" s="329"/>
    </row>
    <row r="2279" s="287" customFormat="1" ht="12" spans="1:4">
      <c r="A2279" s="288"/>
      <c r="B2279" s="329"/>
      <c r="C2279" s="329"/>
      <c r="D2279" s="329"/>
    </row>
    <row r="2280" s="287" customFormat="1" ht="12" spans="1:4">
      <c r="A2280" s="288"/>
      <c r="B2280" s="329"/>
      <c r="C2280" s="329"/>
      <c r="D2280" s="329"/>
    </row>
    <row r="2281" s="287" customFormat="1" ht="12" spans="1:4">
      <c r="A2281" s="288"/>
      <c r="B2281" s="329"/>
      <c r="C2281" s="329"/>
      <c r="D2281" s="329"/>
    </row>
    <row r="2282" s="287" customFormat="1" ht="12" spans="1:4">
      <c r="A2282" s="288"/>
      <c r="B2282" s="329"/>
      <c r="C2282" s="329"/>
      <c r="D2282" s="329"/>
    </row>
    <row r="2283" s="287" customFormat="1" ht="12" spans="1:4">
      <c r="A2283" s="288"/>
      <c r="B2283" s="329"/>
      <c r="C2283" s="329"/>
      <c r="D2283" s="329"/>
    </row>
    <row r="2284" s="287" customFormat="1" ht="12" spans="1:4">
      <c r="A2284" s="288"/>
      <c r="B2284" s="329"/>
      <c r="C2284" s="329"/>
      <c r="D2284" s="329"/>
    </row>
    <row r="2285" s="287" customFormat="1" ht="12" spans="1:4">
      <c r="A2285" s="288"/>
      <c r="B2285" s="329"/>
      <c r="C2285" s="329"/>
      <c r="D2285" s="329"/>
    </row>
    <row r="2286" s="287" customFormat="1" ht="12" spans="1:4">
      <c r="A2286" s="288"/>
      <c r="B2286" s="329"/>
      <c r="C2286" s="329"/>
      <c r="D2286" s="329"/>
    </row>
    <row r="2287" s="287" customFormat="1" ht="12" spans="1:4">
      <c r="A2287" s="288"/>
      <c r="B2287" s="329"/>
      <c r="C2287" s="329"/>
      <c r="D2287" s="329"/>
    </row>
    <row r="2288" s="287" customFormat="1" ht="12" spans="1:4">
      <c r="A2288" s="288"/>
      <c r="B2288" s="329"/>
      <c r="C2288" s="329"/>
      <c r="D2288" s="329"/>
    </row>
    <row r="2289" s="287" customFormat="1" ht="12" spans="1:4">
      <c r="A2289" s="288"/>
      <c r="B2289" s="329"/>
      <c r="C2289" s="329"/>
      <c r="D2289" s="329"/>
    </row>
    <row r="2290" s="287" customFormat="1" ht="12" spans="1:4">
      <c r="A2290" s="288"/>
      <c r="B2290" s="329"/>
      <c r="C2290" s="329"/>
      <c r="D2290" s="329"/>
    </row>
    <row r="2291" s="287" customFormat="1" ht="12" spans="1:4">
      <c r="A2291" s="288"/>
      <c r="B2291" s="329"/>
      <c r="C2291" s="329"/>
      <c r="D2291" s="329"/>
    </row>
    <row r="2292" s="287" customFormat="1" ht="12" spans="1:4">
      <c r="A2292" s="288"/>
      <c r="B2292" s="329"/>
      <c r="C2292" s="329"/>
      <c r="D2292" s="329"/>
    </row>
    <row r="2293" s="287" customFormat="1" ht="12" spans="1:4">
      <c r="A2293" s="288"/>
      <c r="B2293" s="329"/>
      <c r="C2293" s="329"/>
      <c r="D2293" s="329"/>
    </row>
    <row r="2294" s="287" customFormat="1" ht="12" spans="1:4">
      <c r="A2294" s="288"/>
      <c r="B2294" s="329"/>
      <c r="C2294" s="329"/>
      <c r="D2294" s="329"/>
    </row>
    <row r="2295" s="287" customFormat="1" ht="12" spans="1:4">
      <c r="A2295" s="288"/>
      <c r="B2295" s="329"/>
      <c r="C2295" s="329"/>
      <c r="D2295" s="329"/>
    </row>
    <row r="2296" s="287" customFormat="1" ht="12" spans="1:4">
      <c r="A2296" s="288"/>
      <c r="B2296" s="329"/>
      <c r="C2296" s="329"/>
      <c r="D2296" s="329"/>
    </row>
    <row r="2297" s="287" customFormat="1" ht="12" spans="1:4">
      <c r="A2297" s="288"/>
      <c r="B2297" s="329"/>
      <c r="C2297" s="329"/>
      <c r="D2297" s="329"/>
    </row>
    <row r="2298" s="287" customFormat="1" ht="12" spans="1:4">
      <c r="A2298" s="288"/>
      <c r="B2298" s="329"/>
      <c r="C2298" s="329"/>
      <c r="D2298" s="329"/>
    </row>
    <row r="2299" s="287" customFormat="1" ht="12" spans="1:4">
      <c r="A2299" s="288"/>
      <c r="B2299" s="329"/>
      <c r="C2299" s="329"/>
      <c r="D2299" s="329"/>
    </row>
    <row r="2300" s="287" customFormat="1" ht="12" spans="1:4">
      <c r="A2300" s="288"/>
      <c r="B2300" s="329"/>
      <c r="C2300" s="329"/>
      <c r="D2300" s="329"/>
    </row>
    <row r="2301" s="287" customFormat="1" ht="12" spans="1:4">
      <c r="A2301" s="288"/>
      <c r="B2301" s="329"/>
      <c r="C2301" s="329"/>
      <c r="D2301" s="329"/>
    </row>
    <row r="2302" s="287" customFormat="1" ht="12" spans="1:4">
      <c r="A2302" s="288"/>
      <c r="B2302" s="329"/>
      <c r="C2302" s="329"/>
      <c r="D2302" s="329"/>
    </row>
    <row r="2303" s="287" customFormat="1" ht="12" spans="1:4">
      <c r="A2303" s="288"/>
      <c r="B2303" s="329"/>
      <c r="C2303" s="329"/>
      <c r="D2303" s="329"/>
    </row>
    <row r="2304" s="287" customFormat="1" ht="12" spans="1:4">
      <c r="A2304" s="288"/>
      <c r="B2304" s="329"/>
      <c r="C2304" s="329"/>
      <c r="D2304" s="329"/>
    </row>
    <row r="2305" s="287" customFormat="1" ht="12" spans="1:4">
      <c r="A2305" s="288"/>
      <c r="B2305" s="329"/>
      <c r="C2305" s="329"/>
      <c r="D2305" s="329"/>
    </row>
    <row r="2306" s="287" customFormat="1" ht="12" spans="1:4">
      <c r="A2306" s="288"/>
      <c r="B2306" s="329"/>
      <c r="C2306" s="329"/>
      <c r="D2306" s="329"/>
    </row>
    <row r="2307" s="287" customFormat="1" ht="12" spans="1:4">
      <c r="A2307" s="288"/>
      <c r="B2307" s="329"/>
      <c r="C2307" s="329"/>
      <c r="D2307" s="329"/>
    </row>
    <row r="2308" s="287" customFormat="1" ht="12" spans="1:4">
      <c r="A2308" s="288"/>
      <c r="B2308" s="329"/>
      <c r="C2308" s="329"/>
      <c r="D2308" s="329"/>
    </row>
    <row r="2309" s="287" customFormat="1" ht="12" spans="1:4">
      <c r="A2309" s="288"/>
      <c r="B2309" s="329"/>
      <c r="C2309" s="329"/>
      <c r="D2309" s="329"/>
    </row>
    <row r="2310" s="287" customFormat="1" ht="12" spans="1:4">
      <c r="A2310" s="288"/>
      <c r="B2310" s="329"/>
      <c r="C2310" s="329"/>
      <c r="D2310" s="329"/>
    </row>
    <row r="2311" s="287" customFormat="1" ht="12" spans="1:4">
      <c r="A2311" s="288"/>
      <c r="B2311" s="329"/>
      <c r="C2311" s="329"/>
      <c r="D2311" s="329"/>
    </row>
    <row r="2312" s="287" customFormat="1" ht="12" spans="1:4">
      <c r="A2312" s="288"/>
      <c r="B2312" s="329"/>
      <c r="C2312" s="329"/>
      <c r="D2312" s="329"/>
    </row>
    <row r="2313" s="287" customFormat="1" ht="12" spans="1:4">
      <c r="A2313" s="288"/>
      <c r="B2313" s="329"/>
      <c r="C2313" s="329"/>
      <c r="D2313" s="329"/>
    </row>
    <row r="2314" s="287" customFormat="1" ht="12" spans="1:4">
      <c r="A2314" s="288"/>
      <c r="B2314" s="329"/>
      <c r="C2314" s="329"/>
      <c r="D2314" s="329"/>
    </row>
    <row r="2315" s="287" customFormat="1" ht="12" spans="1:4">
      <c r="A2315" s="288"/>
      <c r="B2315" s="329"/>
      <c r="C2315" s="329"/>
      <c r="D2315" s="329"/>
    </row>
    <row r="2316" s="287" customFormat="1" ht="12" spans="1:4">
      <c r="A2316" s="288"/>
      <c r="B2316" s="329"/>
      <c r="C2316" s="329"/>
      <c r="D2316" s="329"/>
    </row>
    <row r="2317" s="287" customFormat="1" ht="12" spans="1:4">
      <c r="A2317" s="288"/>
      <c r="B2317" s="329"/>
      <c r="C2317" s="329"/>
      <c r="D2317" s="329"/>
    </row>
    <row r="2318" s="287" customFormat="1" ht="12" spans="1:4">
      <c r="A2318" s="288"/>
      <c r="B2318" s="329"/>
      <c r="C2318" s="329"/>
      <c r="D2318" s="329"/>
    </row>
    <row r="2319" s="287" customFormat="1" ht="12" spans="1:4">
      <c r="A2319" s="288"/>
      <c r="B2319" s="329"/>
      <c r="C2319" s="329"/>
      <c r="D2319" s="329"/>
    </row>
    <row r="2320" s="287" customFormat="1" ht="12" spans="1:4">
      <c r="A2320" s="288"/>
      <c r="B2320" s="329"/>
      <c r="C2320" s="329"/>
      <c r="D2320" s="329"/>
    </row>
    <row r="2321" s="287" customFormat="1" ht="12" spans="1:4">
      <c r="A2321" s="288"/>
      <c r="B2321" s="329"/>
      <c r="C2321" s="329"/>
      <c r="D2321" s="329"/>
    </row>
    <row r="2322" s="287" customFormat="1" ht="12" spans="1:4">
      <c r="A2322" s="288"/>
      <c r="B2322" s="329"/>
      <c r="C2322" s="329"/>
      <c r="D2322" s="329"/>
    </row>
    <row r="2323" s="287" customFormat="1" ht="12" spans="1:4">
      <c r="A2323" s="288"/>
      <c r="B2323" s="329"/>
      <c r="C2323" s="329"/>
      <c r="D2323" s="329"/>
    </row>
    <row r="2324" s="287" customFormat="1" ht="12" spans="1:4">
      <c r="A2324" s="288"/>
      <c r="B2324" s="329"/>
      <c r="C2324" s="329"/>
      <c r="D2324" s="329"/>
    </row>
    <row r="2325" s="287" customFormat="1" ht="12" spans="1:4">
      <c r="A2325" s="288"/>
      <c r="B2325" s="329"/>
      <c r="C2325" s="329"/>
      <c r="D2325" s="329"/>
    </row>
    <row r="2326" s="287" customFormat="1" ht="12" spans="1:4">
      <c r="A2326" s="288"/>
      <c r="B2326" s="329"/>
      <c r="C2326" s="329"/>
      <c r="D2326" s="329"/>
    </row>
    <row r="2327" s="287" customFormat="1" ht="12" spans="1:4">
      <c r="A2327" s="288"/>
      <c r="B2327" s="329"/>
      <c r="C2327" s="329"/>
      <c r="D2327" s="329"/>
    </row>
    <row r="2328" s="287" customFormat="1" ht="12" spans="1:4">
      <c r="A2328" s="288"/>
      <c r="B2328" s="329"/>
      <c r="C2328" s="329"/>
      <c r="D2328" s="329"/>
    </row>
    <row r="2329" s="287" customFormat="1" ht="12" spans="1:4">
      <c r="A2329" s="288"/>
      <c r="B2329" s="329"/>
      <c r="C2329" s="329"/>
      <c r="D2329" s="329"/>
    </row>
    <row r="2330" s="287" customFormat="1" ht="12" spans="1:4">
      <c r="A2330" s="288"/>
      <c r="B2330" s="329"/>
      <c r="C2330" s="329"/>
      <c r="D2330" s="329"/>
    </row>
    <row r="2331" s="287" customFormat="1" ht="12" spans="1:4">
      <c r="A2331" s="288"/>
      <c r="B2331" s="329"/>
      <c r="C2331" s="329"/>
      <c r="D2331" s="329"/>
    </row>
    <row r="2332" s="287" customFormat="1" ht="12" spans="1:4">
      <c r="A2332" s="288"/>
      <c r="B2332" s="329"/>
      <c r="C2332" s="329"/>
      <c r="D2332" s="329"/>
    </row>
    <row r="2333" s="287" customFormat="1" ht="12" spans="1:4">
      <c r="A2333" s="288"/>
      <c r="B2333" s="329"/>
      <c r="C2333" s="329"/>
      <c r="D2333" s="329"/>
    </row>
    <row r="2334" s="287" customFormat="1" ht="12" spans="1:4">
      <c r="A2334" s="288"/>
      <c r="B2334" s="329"/>
      <c r="C2334" s="329"/>
      <c r="D2334" s="329"/>
    </row>
    <row r="2335" s="287" customFormat="1" ht="12" spans="1:4">
      <c r="A2335" s="288"/>
      <c r="B2335" s="329"/>
      <c r="C2335" s="329"/>
      <c r="D2335" s="329"/>
    </row>
    <row r="2336" s="287" customFormat="1" ht="12" spans="1:4">
      <c r="A2336" s="288"/>
      <c r="B2336" s="329"/>
      <c r="C2336" s="329"/>
      <c r="D2336" s="329"/>
    </row>
    <row r="2337" s="287" customFormat="1" ht="12" spans="1:4">
      <c r="A2337" s="288"/>
      <c r="B2337" s="329"/>
      <c r="C2337" s="329"/>
      <c r="D2337" s="329"/>
    </row>
    <row r="2338" s="287" customFormat="1" ht="12" spans="1:4">
      <c r="A2338" s="288"/>
      <c r="B2338" s="329"/>
      <c r="C2338" s="329"/>
      <c r="D2338" s="329"/>
    </row>
    <row r="2339" s="287" customFormat="1" ht="12" spans="1:4">
      <c r="A2339" s="288"/>
      <c r="B2339" s="329"/>
      <c r="C2339" s="329"/>
      <c r="D2339" s="329"/>
    </row>
    <row r="2340" s="287" customFormat="1" ht="12" spans="1:4">
      <c r="A2340" s="288"/>
      <c r="B2340" s="329"/>
      <c r="C2340" s="329"/>
      <c r="D2340" s="329"/>
    </row>
    <row r="2341" s="287" customFormat="1" ht="12" spans="1:4">
      <c r="A2341" s="288"/>
      <c r="B2341" s="329"/>
      <c r="C2341" s="329"/>
      <c r="D2341" s="329"/>
    </row>
    <row r="2342" s="287" customFormat="1" ht="12" spans="1:4">
      <c r="A2342" s="288"/>
      <c r="B2342" s="329"/>
      <c r="C2342" s="329"/>
      <c r="D2342" s="329"/>
    </row>
    <row r="2343" s="287" customFormat="1" ht="12" spans="1:4">
      <c r="A2343" s="288"/>
      <c r="B2343" s="329"/>
      <c r="C2343" s="329"/>
      <c r="D2343" s="329"/>
    </row>
    <row r="2344" s="287" customFormat="1" ht="12" spans="1:4">
      <c r="A2344" s="288"/>
      <c r="B2344" s="329"/>
      <c r="C2344" s="329"/>
      <c r="D2344" s="329"/>
    </row>
    <row r="2345" s="287" customFormat="1" ht="12" spans="1:4">
      <c r="A2345" s="288"/>
      <c r="B2345" s="329"/>
      <c r="C2345" s="329"/>
      <c r="D2345" s="329"/>
    </row>
    <row r="2346" s="287" customFormat="1" ht="12" spans="1:4">
      <c r="A2346" s="288"/>
      <c r="B2346" s="329"/>
      <c r="C2346" s="329"/>
      <c r="D2346" s="329"/>
    </row>
    <row r="2347" s="287" customFormat="1" ht="12" spans="1:4">
      <c r="A2347" s="288"/>
      <c r="B2347" s="329"/>
      <c r="C2347" s="329"/>
      <c r="D2347" s="329"/>
    </row>
    <row r="2348" s="287" customFormat="1" ht="12" spans="1:4">
      <c r="A2348" s="288"/>
      <c r="B2348" s="329"/>
      <c r="C2348" s="329"/>
      <c r="D2348" s="329"/>
    </row>
    <row r="2349" s="287" customFormat="1" ht="12" spans="1:4">
      <c r="A2349" s="288"/>
      <c r="B2349" s="329"/>
      <c r="C2349" s="329"/>
      <c r="D2349" s="329"/>
    </row>
    <row r="2350" s="287" customFormat="1" ht="12" spans="1:4">
      <c r="A2350" s="288"/>
      <c r="B2350" s="329"/>
      <c r="C2350" s="329"/>
      <c r="D2350" s="329"/>
    </row>
    <row r="2351" s="287" customFormat="1" ht="12" spans="1:4">
      <c r="A2351" s="288"/>
      <c r="B2351" s="329"/>
      <c r="C2351" s="329"/>
      <c r="D2351" s="329"/>
    </row>
    <row r="2352" s="287" customFormat="1" ht="12" spans="1:4">
      <c r="A2352" s="288"/>
      <c r="B2352" s="329"/>
      <c r="C2352" s="329"/>
      <c r="D2352" s="329"/>
    </row>
    <row r="2353" s="287" customFormat="1" ht="12" spans="1:4">
      <c r="A2353" s="288"/>
      <c r="B2353" s="329"/>
      <c r="C2353" s="329"/>
      <c r="D2353" s="329"/>
    </row>
    <row r="2354" s="287" customFormat="1" ht="12" spans="1:4">
      <c r="A2354" s="288"/>
      <c r="B2354" s="329"/>
      <c r="C2354" s="329"/>
      <c r="D2354" s="329"/>
    </row>
    <row r="2355" s="287" customFormat="1" ht="12" spans="1:4">
      <c r="A2355" s="288"/>
      <c r="B2355" s="329"/>
      <c r="C2355" s="329"/>
      <c r="D2355" s="329"/>
    </row>
    <row r="2356" s="287" customFormat="1" ht="12" spans="1:4">
      <c r="A2356" s="288"/>
      <c r="B2356" s="329"/>
      <c r="C2356" s="329"/>
      <c r="D2356" s="329"/>
    </row>
    <row r="2357" s="287" customFormat="1" ht="12" spans="1:4">
      <c r="A2357" s="288"/>
      <c r="B2357" s="329"/>
      <c r="C2357" s="329"/>
      <c r="D2357" s="329"/>
    </row>
    <row r="2358" s="287" customFormat="1" ht="12" spans="1:4">
      <c r="A2358" s="288"/>
      <c r="B2358" s="329"/>
      <c r="C2358" s="329"/>
      <c r="D2358" s="329"/>
    </row>
    <row r="2359" s="287" customFormat="1" ht="12" spans="1:4">
      <c r="A2359" s="288"/>
      <c r="B2359" s="329"/>
      <c r="C2359" s="329"/>
      <c r="D2359" s="329"/>
    </row>
    <row r="2360" s="287" customFormat="1" ht="12" spans="1:4">
      <c r="A2360" s="288"/>
      <c r="B2360" s="329"/>
      <c r="C2360" s="329"/>
      <c r="D2360" s="329"/>
    </row>
    <row r="2361" s="287" customFormat="1" ht="12" spans="1:4">
      <c r="A2361" s="288"/>
      <c r="B2361" s="329"/>
      <c r="C2361" s="329"/>
      <c r="D2361" s="329"/>
    </row>
    <row r="2362" s="287" customFormat="1" ht="12" spans="1:4">
      <c r="A2362" s="288"/>
      <c r="B2362" s="329"/>
      <c r="C2362" s="329"/>
      <c r="D2362" s="329"/>
    </row>
    <row r="2363" s="287" customFormat="1" ht="12" spans="1:4">
      <c r="A2363" s="288"/>
      <c r="B2363" s="329"/>
      <c r="C2363" s="329"/>
      <c r="D2363" s="329"/>
    </row>
    <row r="2364" s="287" customFormat="1" ht="12" spans="1:4">
      <c r="A2364" s="288"/>
      <c r="B2364" s="329"/>
      <c r="C2364" s="329"/>
      <c r="D2364" s="329"/>
    </row>
    <row r="2365" s="287" customFormat="1" ht="12" spans="1:4">
      <c r="A2365" s="288"/>
      <c r="B2365" s="329"/>
      <c r="C2365" s="329"/>
      <c r="D2365" s="329"/>
    </row>
    <row r="2366" s="287" customFormat="1" ht="12" spans="1:4">
      <c r="A2366" s="288"/>
      <c r="B2366" s="329"/>
      <c r="C2366" s="329"/>
      <c r="D2366" s="329"/>
    </row>
    <row r="2367" s="287" customFormat="1" ht="12" spans="1:4">
      <c r="A2367" s="288"/>
      <c r="B2367" s="329"/>
      <c r="C2367" s="329"/>
      <c r="D2367" s="329"/>
    </row>
    <row r="2368" s="287" customFormat="1" ht="12" spans="1:4">
      <c r="A2368" s="288"/>
      <c r="B2368" s="329"/>
      <c r="C2368" s="329"/>
      <c r="D2368" s="329"/>
    </row>
    <row r="2369" s="287" customFormat="1" ht="12" spans="1:4">
      <c r="A2369" s="288"/>
      <c r="B2369" s="329"/>
      <c r="C2369" s="329"/>
      <c r="D2369" s="329"/>
    </row>
    <row r="2370" s="287" customFormat="1" ht="12" spans="1:4">
      <c r="A2370" s="288"/>
      <c r="B2370" s="329"/>
      <c r="C2370" s="329"/>
      <c r="D2370" s="329"/>
    </row>
    <row r="2371" s="287" customFormat="1" ht="12" spans="1:4">
      <c r="A2371" s="288"/>
      <c r="B2371" s="329"/>
      <c r="C2371" s="329"/>
      <c r="D2371" s="329"/>
    </row>
    <row r="2372" s="287" customFormat="1" ht="12" spans="1:4">
      <c r="A2372" s="288"/>
      <c r="B2372" s="329"/>
      <c r="C2372" s="329"/>
      <c r="D2372" s="329"/>
    </row>
    <row r="2373" s="287" customFormat="1" ht="12" spans="1:4">
      <c r="A2373" s="288"/>
      <c r="B2373" s="329"/>
      <c r="C2373" s="329"/>
      <c r="D2373" s="329"/>
    </row>
    <row r="2374" s="287" customFormat="1" ht="12" spans="1:4">
      <c r="A2374" s="288"/>
      <c r="B2374" s="329"/>
      <c r="C2374" s="329"/>
      <c r="D2374" s="329"/>
    </row>
    <row r="2375" s="287" customFormat="1" ht="12" spans="1:4">
      <c r="A2375" s="288"/>
      <c r="B2375" s="329"/>
      <c r="C2375" s="329"/>
      <c r="D2375" s="329"/>
    </row>
    <row r="2376" s="287" customFormat="1" ht="12" spans="1:4">
      <c r="A2376" s="288"/>
      <c r="B2376" s="329"/>
      <c r="C2376" s="329"/>
      <c r="D2376" s="329"/>
    </row>
    <row r="2377" s="287" customFormat="1" ht="12" spans="1:4">
      <c r="A2377" s="288"/>
      <c r="B2377" s="329"/>
      <c r="C2377" s="329"/>
      <c r="D2377" s="329"/>
    </row>
    <row r="2378" s="287" customFormat="1" ht="12" spans="1:4">
      <c r="A2378" s="288"/>
      <c r="B2378" s="329"/>
      <c r="C2378" s="329"/>
      <c r="D2378" s="329"/>
    </row>
    <row r="2379" s="287" customFormat="1" ht="12" spans="1:4">
      <c r="A2379" s="288"/>
      <c r="B2379" s="329"/>
      <c r="C2379" s="329"/>
      <c r="D2379" s="329"/>
    </row>
    <row r="2380" s="287" customFormat="1" ht="12" spans="1:4">
      <c r="A2380" s="288"/>
      <c r="B2380" s="329"/>
      <c r="C2380" s="329"/>
      <c r="D2380" s="329"/>
    </row>
    <row r="2381" s="287" customFormat="1" ht="12" spans="1:4">
      <c r="A2381" s="288"/>
      <c r="B2381" s="329"/>
      <c r="C2381" s="329"/>
      <c r="D2381" s="329"/>
    </row>
    <row r="2382" s="287" customFormat="1" ht="12" spans="1:4">
      <c r="A2382" s="288"/>
      <c r="B2382" s="329"/>
      <c r="C2382" s="329"/>
      <c r="D2382" s="329"/>
    </row>
    <row r="2383" s="287" customFormat="1" ht="12" spans="1:4">
      <c r="A2383" s="288"/>
      <c r="B2383" s="329"/>
      <c r="C2383" s="329"/>
      <c r="D2383" s="329"/>
    </row>
    <row r="2384" s="287" customFormat="1" ht="12" spans="1:4">
      <c r="A2384" s="288"/>
      <c r="B2384" s="329"/>
      <c r="C2384" s="329"/>
      <c r="D2384" s="329"/>
    </row>
    <row r="2385" s="287" customFormat="1" ht="12" spans="1:4">
      <c r="A2385" s="288"/>
      <c r="B2385" s="329"/>
      <c r="C2385" s="329"/>
      <c r="D2385" s="329"/>
    </row>
    <row r="2386" s="287" customFormat="1" ht="12" spans="1:4">
      <c r="A2386" s="288"/>
      <c r="B2386" s="329"/>
      <c r="C2386" s="329"/>
      <c r="D2386" s="329"/>
    </row>
    <row r="2387" s="287" customFormat="1" ht="12" spans="1:4">
      <c r="A2387" s="288"/>
      <c r="B2387" s="329"/>
      <c r="C2387" s="329"/>
      <c r="D2387" s="329"/>
    </row>
    <row r="2388" s="287" customFormat="1" ht="12" spans="1:4">
      <c r="A2388" s="288"/>
      <c r="B2388" s="329"/>
      <c r="C2388" s="329"/>
      <c r="D2388" s="329"/>
    </row>
    <row r="2389" s="287" customFormat="1" ht="12" spans="1:4">
      <c r="A2389" s="288"/>
      <c r="B2389" s="329"/>
      <c r="C2389" s="329"/>
      <c r="D2389" s="329"/>
    </row>
    <row r="2390" s="287" customFormat="1" ht="12" spans="1:4">
      <c r="A2390" s="288"/>
      <c r="B2390" s="329"/>
      <c r="C2390" s="329"/>
      <c r="D2390" s="329"/>
    </row>
    <row r="2391" s="287" customFormat="1" ht="12" spans="1:4">
      <c r="A2391" s="288"/>
      <c r="B2391" s="329"/>
      <c r="C2391" s="329"/>
      <c r="D2391" s="329"/>
    </row>
    <row r="2392" s="287" customFormat="1" ht="12" spans="1:4">
      <c r="A2392" s="288"/>
      <c r="B2392" s="329"/>
      <c r="C2392" s="329"/>
      <c r="D2392" s="329"/>
    </row>
    <row r="2393" s="287" customFormat="1" ht="12" spans="1:4">
      <c r="A2393" s="288"/>
      <c r="B2393" s="329"/>
      <c r="C2393" s="329"/>
      <c r="D2393" s="329"/>
    </row>
    <row r="2394" s="287" customFormat="1" ht="12" spans="1:4">
      <c r="A2394" s="288"/>
      <c r="B2394" s="329"/>
      <c r="C2394" s="329"/>
      <c r="D2394" s="329"/>
    </row>
    <row r="2395" s="287" customFormat="1" ht="12" spans="1:4">
      <c r="A2395" s="288"/>
      <c r="B2395" s="329"/>
      <c r="C2395" s="329"/>
      <c r="D2395" s="329"/>
    </row>
    <row r="2396" s="287" customFormat="1" ht="12" spans="1:4">
      <c r="A2396" s="288"/>
      <c r="B2396" s="329"/>
      <c r="C2396" s="329"/>
      <c r="D2396" s="329"/>
    </row>
    <row r="2397" s="287" customFormat="1" ht="12" spans="1:4">
      <c r="A2397" s="288"/>
      <c r="B2397" s="329"/>
      <c r="C2397" s="329"/>
      <c r="D2397" s="329"/>
    </row>
    <row r="2398" s="287" customFormat="1" ht="12" spans="1:4">
      <c r="A2398" s="288"/>
      <c r="B2398" s="329"/>
      <c r="C2398" s="329"/>
      <c r="D2398" s="329"/>
    </row>
    <row r="2399" s="287" customFormat="1" ht="12" spans="1:4">
      <c r="A2399" s="288"/>
      <c r="B2399" s="329"/>
      <c r="C2399" s="329"/>
      <c r="D2399" s="329"/>
    </row>
    <row r="2400" s="287" customFormat="1" ht="12" spans="1:4">
      <c r="A2400" s="288"/>
      <c r="B2400" s="329"/>
      <c r="C2400" s="329"/>
      <c r="D2400" s="329"/>
    </row>
    <row r="2401" s="287" customFormat="1" ht="12" spans="1:4">
      <c r="A2401" s="288"/>
      <c r="B2401" s="329"/>
      <c r="C2401" s="329"/>
      <c r="D2401" s="329"/>
    </row>
    <row r="2402" s="287" customFormat="1" ht="12" spans="1:4">
      <c r="A2402" s="288"/>
      <c r="B2402" s="329"/>
      <c r="C2402" s="329"/>
      <c r="D2402" s="329"/>
    </row>
    <row r="2403" s="287" customFormat="1" ht="12" spans="1:4">
      <c r="A2403" s="288"/>
      <c r="B2403" s="329"/>
      <c r="C2403" s="329"/>
      <c r="D2403" s="329"/>
    </row>
    <row r="2404" s="287" customFormat="1" ht="12" spans="1:4">
      <c r="A2404" s="288"/>
      <c r="B2404" s="329"/>
      <c r="C2404" s="329"/>
      <c r="D2404" s="329"/>
    </row>
    <row r="2405" s="287" customFormat="1" ht="12" spans="1:4">
      <c r="A2405" s="288"/>
      <c r="B2405" s="329"/>
      <c r="C2405" s="329"/>
      <c r="D2405" s="329"/>
    </row>
    <row r="2406" s="287" customFormat="1" ht="12" spans="1:4">
      <c r="A2406" s="288"/>
      <c r="B2406" s="329"/>
      <c r="C2406" s="329"/>
      <c r="D2406" s="329"/>
    </row>
    <row r="2407" s="287" customFormat="1" ht="12" spans="1:4">
      <c r="A2407" s="288"/>
      <c r="B2407" s="329"/>
      <c r="C2407" s="329"/>
      <c r="D2407" s="329"/>
    </row>
    <row r="2408" s="287" customFormat="1" ht="12" spans="1:4">
      <c r="A2408" s="288"/>
      <c r="B2408" s="329"/>
      <c r="C2408" s="329"/>
      <c r="D2408" s="329"/>
    </row>
    <row r="2409" s="287" customFormat="1" ht="12" spans="1:4">
      <c r="A2409" s="288"/>
      <c r="B2409" s="329"/>
      <c r="C2409" s="329"/>
      <c r="D2409" s="329"/>
    </row>
    <row r="2410" s="287" customFormat="1" ht="12" spans="1:4">
      <c r="A2410" s="288"/>
      <c r="B2410" s="329"/>
      <c r="C2410" s="329"/>
      <c r="D2410" s="329"/>
    </row>
    <row r="2411" s="287" customFormat="1" ht="12" spans="1:4">
      <c r="A2411" s="288"/>
      <c r="B2411" s="329"/>
      <c r="C2411" s="329"/>
      <c r="D2411" s="329"/>
    </row>
    <row r="2412" s="287" customFormat="1" ht="12" spans="1:4">
      <c r="A2412" s="288"/>
      <c r="B2412" s="329"/>
      <c r="C2412" s="329"/>
      <c r="D2412" s="329"/>
    </row>
    <row r="2413" s="287" customFormat="1" ht="12" spans="1:4">
      <c r="A2413" s="288"/>
      <c r="B2413" s="329"/>
      <c r="C2413" s="329"/>
      <c r="D2413" s="329"/>
    </row>
    <row r="2414" s="287" customFormat="1" ht="12" spans="1:4">
      <c r="A2414" s="288"/>
      <c r="B2414" s="329"/>
      <c r="C2414" s="329"/>
      <c r="D2414" s="329"/>
    </row>
    <row r="2415" s="287" customFormat="1" ht="12" spans="1:4">
      <c r="A2415" s="288"/>
      <c r="B2415" s="329"/>
      <c r="C2415" s="329"/>
      <c r="D2415" s="329"/>
    </row>
    <row r="2416" s="287" customFormat="1" ht="12" spans="1:4">
      <c r="A2416" s="288"/>
      <c r="B2416" s="329"/>
      <c r="C2416" s="329"/>
      <c r="D2416" s="329"/>
    </row>
    <row r="2417" s="287" customFormat="1" ht="12" spans="1:4">
      <c r="A2417" s="288"/>
      <c r="B2417" s="329"/>
      <c r="C2417" s="329"/>
      <c r="D2417" s="329"/>
    </row>
    <row r="2418" s="287" customFormat="1" ht="12" spans="1:4">
      <c r="A2418" s="288"/>
      <c r="B2418" s="329"/>
      <c r="C2418" s="329"/>
      <c r="D2418" s="329"/>
    </row>
    <row r="2419" s="287" customFormat="1" ht="12" spans="1:4">
      <c r="A2419" s="288"/>
      <c r="B2419" s="329"/>
      <c r="C2419" s="329"/>
      <c r="D2419" s="329"/>
    </row>
    <row r="2420" s="287" customFormat="1" ht="12" spans="1:4">
      <c r="A2420" s="288"/>
      <c r="B2420" s="329"/>
      <c r="C2420" s="329"/>
      <c r="D2420" s="329"/>
    </row>
    <row r="2421" s="287" customFormat="1" ht="12" spans="1:4">
      <c r="A2421" s="288"/>
      <c r="B2421" s="329"/>
      <c r="C2421" s="329"/>
      <c r="D2421" s="329"/>
    </row>
    <row r="2422" s="287" customFormat="1" ht="12" spans="1:4">
      <c r="A2422" s="288"/>
      <c r="B2422" s="329"/>
      <c r="C2422" s="329"/>
      <c r="D2422" s="329"/>
    </row>
    <row r="2423" s="287" customFormat="1" ht="12" spans="1:4">
      <c r="A2423" s="288"/>
      <c r="B2423" s="329"/>
      <c r="C2423" s="329"/>
      <c r="D2423" s="329"/>
    </row>
    <row r="2424" s="287" customFormat="1" ht="12" spans="1:4">
      <c r="A2424" s="288"/>
      <c r="B2424" s="329"/>
      <c r="C2424" s="329"/>
      <c r="D2424" s="329"/>
    </row>
    <row r="2425" s="287" customFormat="1" ht="12" spans="1:4">
      <c r="A2425" s="288"/>
      <c r="B2425" s="329"/>
      <c r="C2425" s="329"/>
      <c r="D2425" s="329"/>
    </row>
    <row r="2426" s="287" customFormat="1" ht="12" spans="1:4">
      <c r="A2426" s="288"/>
      <c r="B2426" s="329"/>
      <c r="C2426" s="329"/>
      <c r="D2426" s="329"/>
    </row>
    <row r="2427" s="287" customFormat="1" ht="12" spans="1:4">
      <c r="A2427" s="288"/>
      <c r="B2427" s="329"/>
      <c r="C2427" s="329"/>
      <c r="D2427" s="329"/>
    </row>
    <row r="2428" s="287" customFormat="1" ht="12" spans="1:4">
      <c r="A2428" s="288"/>
      <c r="B2428" s="329"/>
      <c r="C2428" s="329"/>
      <c r="D2428" s="329"/>
    </row>
    <row r="2429" s="287" customFormat="1" ht="12" spans="1:4">
      <c r="A2429" s="288"/>
      <c r="B2429" s="329"/>
      <c r="C2429" s="329"/>
      <c r="D2429" s="329"/>
    </row>
    <row r="2430" s="287" customFormat="1" ht="12" spans="1:4">
      <c r="A2430" s="288"/>
      <c r="B2430" s="329"/>
      <c r="C2430" s="329"/>
      <c r="D2430" s="329"/>
    </row>
    <row r="2431" s="287" customFormat="1" ht="12" spans="1:4">
      <c r="A2431" s="288"/>
      <c r="B2431" s="329"/>
      <c r="C2431" s="329"/>
      <c r="D2431" s="329"/>
    </row>
    <row r="2432" s="287" customFormat="1" ht="12" spans="1:4">
      <c r="A2432" s="288"/>
      <c r="B2432" s="329"/>
      <c r="C2432" s="329"/>
      <c r="D2432" s="329"/>
    </row>
    <row r="2433" s="287" customFormat="1" ht="12" spans="1:4">
      <c r="A2433" s="288"/>
      <c r="B2433" s="329"/>
      <c r="C2433" s="329"/>
      <c r="D2433" s="329"/>
    </row>
    <row r="2434" s="287" customFormat="1" ht="12" spans="1:4">
      <c r="A2434" s="288"/>
      <c r="B2434" s="329"/>
      <c r="C2434" s="329"/>
      <c r="D2434" s="329"/>
    </row>
    <row r="2435" s="287" customFormat="1" ht="12" spans="1:4">
      <c r="A2435" s="288"/>
      <c r="B2435" s="329"/>
      <c r="C2435" s="329"/>
      <c r="D2435" s="329"/>
    </row>
    <row r="2436" s="287" customFormat="1" ht="12" spans="1:4">
      <c r="A2436" s="288"/>
      <c r="B2436" s="329"/>
      <c r="C2436" s="329"/>
      <c r="D2436" s="329"/>
    </row>
    <row r="2437" s="287" customFormat="1" ht="12" spans="1:4">
      <c r="A2437" s="288"/>
      <c r="B2437" s="329"/>
      <c r="C2437" s="329"/>
      <c r="D2437" s="329"/>
    </row>
    <row r="2438" s="287" customFormat="1" ht="12" spans="1:4">
      <c r="A2438" s="288"/>
      <c r="B2438" s="329"/>
      <c r="C2438" s="329"/>
      <c r="D2438" s="329"/>
    </row>
    <row r="2439" s="287" customFormat="1" ht="12" spans="1:4">
      <c r="A2439" s="288"/>
      <c r="B2439" s="329"/>
      <c r="C2439" s="329"/>
      <c r="D2439" s="329"/>
    </row>
    <row r="2440" s="287" customFormat="1" ht="12" spans="1:4">
      <c r="A2440" s="288"/>
      <c r="B2440" s="329"/>
      <c r="C2440" s="329"/>
      <c r="D2440" s="329"/>
    </row>
    <row r="2441" s="287" customFormat="1" ht="12" spans="1:4">
      <c r="A2441" s="288"/>
      <c r="B2441" s="329"/>
      <c r="C2441" s="329"/>
      <c r="D2441" s="329"/>
    </row>
    <row r="2442" s="287" customFormat="1" ht="12" spans="1:4">
      <c r="A2442" s="288"/>
      <c r="B2442" s="329"/>
      <c r="C2442" s="329"/>
      <c r="D2442" s="329"/>
    </row>
    <row r="2443" s="287" customFormat="1" ht="12" spans="1:4">
      <c r="A2443" s="288"/>
      <c r="B2443" s="329"/>
      <c r="C2443" s="329"/>
      <c r="D2443" s="329"/>
    </row>
    <row r="2444" s="287" customFormat="1" ht="12" spans="1:4">
      <c r="A2444" s="288"/>
      <c r="B2444" s="329"/>
      <c r="C2444" s="329"/>
      <c r="D2444" s="329"/>
    </row>
    <row r="2445" s="287" customFormat="1" ht="12" spans="1:4">
      <c r="A2445" s="288"/>
      <c r="B2445" s="329"/>
      <c r="C2445" s="329"/>
      <c r="D2445" s="329"/>
    </row>
    <row r="2446" s="287" customFormat="1" ht="12" spans="1:4">
      <c r="A2446" s="288"/>
      <c r="B2446" s="329"/>
      <c r="C2446" s="329"/>
      <c r="D2446" s="329"/>
    </row>
    <row r="2447" s="287" customFormat="1" ht="12" spans="1:4">
      <c r="A2447" s="288"/>
      <c r="B2447" s="329"/>
      <c r="C2447" s="329"/>
      <c r="D2447" s="329"/>
    </row>
    <row r="2448" s="287" customFormat="1" ht="12" spans="1:4">
      <c r="A2448" s="288"/>
      <c r="B2448" s="329"/>
      <c r="C2448" s="329"/>
      <c r="D2448" s="329"/>
    </row>
    <row r="2449" s="287" customFormat="1" ht="12" spans="1:4">
      <c r="A2449" s="288"/>
      <c r="B2449" s="329"/>
      <c r="C2449" s="329"/>
      <c r="D2449" s="329"/>
    </row>
    <row r="2450" s="287" customFormat="1" ht="12" spans="1:4">
      <c r="A2450" s="288"/>
      <c r="B2450" s="329"/>
      <c r="C2450" s="329"/>
      <c r="D2450" s="329"/>
    </row>
    <row r="2451" s="287" customFormat="1" ht="12" spans="1:4">
      <c r="A2451" s="288"/>
      <c r="B2451" s="329"/>
      <c r="C2451" s="329"/>
      <c r="D2451" s="329"/>
    </row>
    <row r="2452" s="287" customFormat="1" ht="12" spans="1:4">
      <c r="A2452" s="288"/>
      <c r="B2452" s="329"/>
      <c r="C2452" s="329"/>
      <c r="D2452" s="329"/>
    </row>
    <row r="2453" s="287" customFormat="1" ht="12" spans="1:4">
      <c r="A2453" s="288"/>
      <c r="B2453" s="329"/>
      <c r="C2453" s="329"/>
      <c r="D2453" s="329"/>
    </row>
    <row r="2454" s="287" customFormat="1" ht="12" spans="1:4">
      <c r="A2454" s="288"/>
      <c r="B2454" s="329"/>
      <c r="C2454" s="329"/>
      <c r="D2454" s="329"/>
    </row>
    <row r="2455" s="287" customFormat="1" ht="12" spans="1:4">
      <c r="A2455" s="288"/>
      <c r="B2455" s="329"/>
      <c r="C2455" s="329"/>
      <c r="D2455" s="329"/>
    </row>
    <row r="2456" s="287" customFormat="1" ht="12" spans="1:4">
      <c r="A2456" s="288"/>
      <c r="B2456" s="329"/>
      <c r="C2456" s="329"/>
      <c r="D2456" s="329"/>
    </row>
    <row r="2457" s="287" customFormat="1" ht="12" spans="1:4">
      <c r="A2457" s="288"/>
      <c r="B2457" s="329"/>
      <c r="C2457" s="329"/>
      <c r="D2457" s="329"/>
    </row>
    <row r="2458" s="287" customFormat="1" ht="12" spans="1:4">
      <c r="A2458" s="288"/>
      <c r="B2458" s="329"/>
      <c r="C2458" s="329"/>
      <c r="D2458" s="329"/>
    </row>
    <row r="2459" s="287" customFormat="1" ht="12" spans="1:4">
      <c r="A2459" s="288"/>
      <c r="B2459" s="329"/>
      <c r="C2459" s="329"/>
      <c r="D2459" s="329"/>
    </row>
    <row r="2460" s="287" customFormat="1" ht="12" spans="1:4">
      <c r="A2460" s="288"/>
      <c r="B2460" s="329"/>
      <c r="C2460" s="329"/>
      <c r="D2460" s="329"/>
    </row>
    <row r="2461" s="287" customFormat="1" ht="12" spans="1:4">
      <c r="A2461" s="288"/>
      <c r="B2461" s="329"/>
      <c r="C2461" s="329"/>
      <c r="D2461" s="329"/>
    </row>
    <row r="2462" s="287" customFormat="1" ht="12" spans="1:4">
      <c r="A2462" s="288"/>
      <c r="B2462" s="329"/>
      <c r="C2462" s="329"/>
      <c r="D2462" s="329"/>
    </row>
    <row r="2463" s="287" customFormat="1" ht="12" spans="1:4">
      <c r="A2463" s="288"/>
      <c r="B2463" s="329"/>
      <c r="C2463" s="329"/>
      <c r="D2463" s="329"/>
    </row>
    <row r="2464" s="287" customFormat="1" ht="12" spans="1:4">
      <c r="A2464" s="288"/>
      <c r="B2464" s="329"/>
      <c r="C2464" s="329"/>
      <c r="D2464" s="329"/>
    </row>
    <row r="2465" s="287" customFormat="1" ht="12" spans="1:4">
      <c r="A2465" s="288"/>
      <c r="B2465" s="329"/>
      <c r="C2465" s="329"/>
      <c r="D2465" s="329"/>
    </row>
    <row r="2466" s="287" customFormat="1" ht="12" spans="1:4">
      <c r="A2466" s="288"/>
      <c r="B2466" s="329"/>
      <c r="C2466" s="329"/>
      <c r="D2466" s="329"/>
    </row>
    <row r="2467" s="287" customFormat="1" ht="12" spans="1:4">
      <c r="A2467" s="288"/>
      <c r="B2467" s="329"/>
      <c r="C2467" s="329"/>
      <c r="D2467" s="329"/>
    </row>
    <row r="2468" s="287" customFormat="1" ht="12" spans="1:4">
      <c r="A2468" s="288"/>
      <c r="B2468" s="329"/>
      <c r="C2468" s="329"/>
      <c r="D2468" s="329"/>
    </row>
    <row r="2469" s="287" customFormat="1" ht="12" spans="1:4">
      <c r="A2469" s="288"/>
      <c r="B2469" s="329"/>
      <c r="C2469" s="329"/>
      <c r="D2469" s="329"/>
    </row>
    <row r="2470" s="287" customFormat="1" ht="12" spans="1:4">
      <c r="A2470" s="288"/>
      <c r="B2470" s="329"/>
      <c r="C2470" s="329"/>
      <c r="D2470" s="329"/>
    </row>
    <row r="2471" s="287" customFormat="1" ht="12" spans="1:4">
      <c r="A2471" s="288"/>
      <c r="B2471" s="329"/>
      <c r="C2471" s="329"/>
      <c r="D2471" s="329"/>
    </row>
    <row r="2472" s="287" customFormat="1" ht="12" spans="1:4">
      <c r="A2472" s="288"/>
      <c r="B2472" s="329"/>
      <c r="C2472" s="329"/>
      <c r="D2472" s="329"/>
    </row>
    <row r="2473" s="287" customFormat="1" ht="12" spans="1:4">
      <c r="A2473" s="288"/>
      <c r="B2473" s="329"/>
      <c r="C2473" s="329"/>
      <c r="D2473" s="329"/>
    </row>
    <row r="2474" s="287" customFormat="1" ht="12" spans="1:4">
      <c r="A2474" s="288"/>
      <c r="B2474" s="329"/>
      <c r="C2474" s="329"/>
      <c r="D2474" s="329"/>
    </row>
    <row r="2475" s="287" customFormat="1" ht="12" spans="1:4">
      <c r="A2475" s="288"/>
      <c r="B2475" s="329"/>
      <c r="C2475" s="329"/>
      <c r="D2475" s="329"/>
    </row>
    <row r="2476" s="287" customFormat="1" ht="12" spans="1:4">
      <c r="A2476" s="288"/>
      <c r="B2476" s="329"/>
      <c r="C2476" s="329"/>
      <c r="D2476" s="329"/>
    </row>
    <row r="2477" s="287" customFormat="1" ht="12" spans="1:4">
      <c r="A2477" s="288"/>
      <c r="B2477" s="329"/>
      <c r="C2477" s="329"/>
      <c r="D2477" s="329"/>
    </row>
    <row r="2478" s="287" customFormat="1" ht="12" spans="1:4">
      <c r="A2478" s="288"/>
      <c r="B2478" s="329"/>
      <c r="C2478" s="329"/>
      <c r="D2478" s="329"/>
    </row>
    <row r="2479" s="287" customFormat="1" ht="12" spans="1:4">
      <c r="A2479" s="288"/>
      <c r="B2479" s="329"/>
      <c r="C2479" s="329"/>
      <c r="D2479" s="329"/>
    </row>
    <row r="2480" s="287" customFormat="1" ht="12" spans="1:4">
      <c r="A2480" s="288"/>
      <c r="B2480" s="329"/>
      <c r="C2480" s="329"/>
      <c r="D2480" s="329"/>
    </row>
    <row r="2481" s="287" customFormat="1" ht="12" spans="1:4">
      <c r="A2481" s="288"/>
      <c r="B2481" s="329"/>
      <c r="C2481" s="329"/>
      <c r="D2481" s="329"/>
    </row>
    <row r="2482" s="287" customFormat="1" ht="12" spans="1:4">
      <c r="A2482" s="288"/>
      <c r="B2482" s="329"/>
      <c r="C2482" s="329"/>
      <c r="D2482" s="329"/>
    </row>
    <row r="2483" s="287" customFormat="1" ht="12" spans="1:4">
      <c r="A2483" s="288"/>
      <c r="B2483" s="329"/>
      <c r="C2483" s="329"/>
      <c r="D2483" s="329"/>
    </row>
    <row r="2484" s="287" customFormat="1" ht="12" spans="1:4">
      <c r="A2484" s="288"/>
      <c r="B2484" s="329"/>
      <c r="C2484" s="329"/>
      <c r="D2484" s="329"/>
    </row>
    <row r="2485" s="287" customFormat="1" ht="12" spans="1:4">
      <c r="A2485" s="288"/>
      <c r="B2485" s="329"/>
      <c r="C2485" s="329"/>
      <c r="D2485" s="329"/>
    </row>
    <row r="2486" s="287" customFormat="1" ht="12" spans="1:4">
      <c r="A2486" s="288"/>
      <c r="B2486" s="329"/>
      <c r="C2486" s="329"/>
      <c r="D2486" s="329"/>
    </row>
    <row r="2487" s="287" customFormat="1" ht="12" spans="1:4">
      <c r="A2487" s="288"/>
      <c r="B2487" s="329"/>
      <c r="C2487" s="329"/>
      <c r="D2487" s="329"/>
    </row>
    <row r="2488" s="287" customFormat="1" ht="12" spans="1:4">
      <c r="A2488" s="288"/>
      <c r="B2488" s="329"/>
      <c r="C2488" s="329"/>
      <c r="D2488" s="329"/>
    </row>
    <row r="2489" s="287" customFormat="1" ht="12" spans="1:4">
      <c r="A2489" s="288"/>
      <c r="B2489" s="329"/>
      <c r="C2489" s="329"/>
      <c r="D2489" s="329"/>
    </row>
    <row r="2490" s="287" customFormat="1" ht="12" spans="1:4">
      <c r="A2490" s="288"/>
      <c r="B2490" s="329"/>
      <c r="C2490" s="329"/>
      <c r="D2490" s="329"/>
    </row>
    <row r="2491" s="287" customFormat="1" ht="12" spans="1:4">
      <c r="A2491" s="288"/>
      <c r="B2491" s="329"/>
      <c r="C2491" s="329"/>
      <c r="D2491" s="329"/>
    </row>
    <row r="2492" s="287" customFormat="1" ht="12" spans="1:4">
      <c r="A2492" s="288"/>
      <c r="B2492" s="329"/>
      <c r="C2492" s="329"/>
      <c r="D2492" s="329"/>
    </row>
    <row r="2493" s="287" customFormat="1" ht="12" spans="1:4">
      <c r="A2493" s="288"/>
      <c r="B2493" s="329"/>
      <c r="C2493" s="329"/>
      <c r="D2493" s="329"/>
    </row>
    <row r="2494" s="287" customFormat="1" ht="12" spans="1:4">
      <c r="A2494" s="288"/>
      <c r="B2494" s="329"/>
      <c r="C2494" s="329"/>
      <c r="D2494" s="329"/>
    </row>
    <row r="2495" s="287" customFormat="1" ht="12" spans="1:4">
      <c r="A2495" s="288"/>
      <c r="B2495" s="329"/>
      <c r="C2495" s="329"/>
      <c r="D2495" s="329"/>
    </row>
    <row r="2496" s="287" customFormat="1" ht="12" spans="1:4">
      <c r="A2496" s="288"/>
      <c r="B2496" s="329"/>
      <c r="C2496" s="329"/>
      <c r="D2496" s="329"/>
    </row>
    <row r="2497" s="287" customFormat="1" ht="12" spans="1:4">
      <c r="A2497" s="288"/>
      <c r="B2497" s="329"/>
      <c r="C2497" s="329"/>
      <c r="D2497" s="329"/>
    </row>
    <row r="2498" s="287" customFormat="1" ht="12" spans="1:4">
      <c r="A2498" s="288"/>
      <c r="B2498" s="329"/>
      <c r="C2498" s="329"/>
      <c r="D2498" s="329"/>
    </row>
    <row r="2499" s="287" customFormat="1" ht="12" spans="1:4">
      <c r="A2499" s="288"/>
      <c r="B2499" s="329"/>
      <c r="C2499" s="329"/>
      <c r="D2499" s="329"/>
    </row>
    <row r="2500" s="287" customFormat="1" ht="12" spans="1:4">
      <c r="A2500" s="288"/>
      <c r="B2500" s="329"/>
      <c r="C2500" s="329"/>
      <c r="D2500" s="329"/>
    </row>
    <row r="2501" s="287" customFormat="1" ht="12" spans="1:4">
      <c r="A2501" s="288"/>
      <c r="B2501" s="329"/>
      <c r="C2501" s="329"/>
      <c r="D2501" s="329"/>
    </row>
    <row r="2502" s="287" customFormat="1" ht="12" spans="1:4">
      <c r="A2502" s="288"/>
      <c r="B2502" s="329"/>
      <c r="C2502" s="329"/>
      <c r="D2502" s="329"/>
    </row>
    <row r="2503" s="287" customFormat="1" ht="12" spans="1:4">
      <c r="A2503" s="288"/>
      <c r="B2503" s="329"/>
      <c r="C2503" s="329"/>
      <c r="D2503" s="329"/>
    </row>
    <row r="2504" s="287" customFormat="1" ht="12" spans="1:4">
      <c r="A2504" s="288"/>
      <c r="B2504" s="329"/>
      <c r="C2504" s="329"/>
      <c r="D2504" s="329"/>
    </row>
    <row r="2505" s="287" customFormat="1" ht="12" spans="1:4">
      <c r="A2505" s="288"/>
      <c r="B2505" s="329"/>
      <c r="C2505" s="329"/>
      <c r="D2505" s="329"/>
    </row>
    <row r="2506" s="287" customFormat="1" ht="12" spans="1:4">
      <c r="A2506" s="288"/>
      <c r="B2506" s="329"/>
      <c r="C2506" s="329"/>
      <c r="D2506" s="329"/>
    </row>
    <row r="2507" s="287" customFormat="1" ht="12" spans="1:4">
      <c r="A2507" s="288"/>
      <c r="B2507" s="329"/>
      <c r="C2507" s="329"/>
      <c r="D2507" s="329"/>
    </row>
    <row r="2508" s="287" customFormat="1" ht="12" spans="1:4">
      <c r="A2508" s="288"/>
      <c r="B2508" s="329"/>
      <c r="C2508" s="329"/>
      <c r="D2508" s="329"/>
    </row>
    <row r="2509" s="287" customFormat="1" ht="12" spans="1:4">
      <c r="A2509" s="288"/>
      <c r="B2509" s="329"/>
      <c r="C2509" s="329"/>
      <c r="D2509" s="329"/>
    </row>
    <row r="2510" s="287" customFormat="1" ht="12" spans="1:4">
      <c r="A2510" s="288"/>
      <c r="B2510" s="329"/>
      <c r="C2510" s="329"/>
      <c r="D2510" s="329"/>
    </row>
    <row r="2511" s="287" customFormat="1" ht="12" spans="1:4">
      <c r="A2511" s="288"/>
      <c r="B2511" s="329"/>
      <c r="C2511" s="329"/>
      <c r="D2511" s="329"/>
    </row>
    <row r="2512" s="287" customFormat="1" ht="12" spans="1:4">
      <c r="A2512" s="288"/>
      <c r="B2512" s="329"/>
      <c r="C2512" s="329"/>
      <c r="D2512" s="329"/>
    </row>
    <row r="2513" s="287" customFormat="1" ht="12" spans="1:4">
      <c r="A2513" s="288"/>
      <c r="B2513" s="329"/>
      <c r="C2513" s="329"/>
      <c r="D2513" s="329"/>
    </row>
    <row r="2514" s="287" customFormat="1" ht="12" spans="1:4">
      <c r="A2514" s="288"/>
      <c r="B2514" s="329"/>
      <c r="C2514" s="329"/>
      <c r="D2514" s="329"/>
    </row>
    <row r="2515" s="287" customFormat="1" ht="12" spans="1:4">
      <c r="A2515" s="288"/>
      <c r="B2515" s="329"/>
      <c r="C2515" s="329"/>
      <c r="D2515" s="329"/>
    </row>
    <row r="2516" s="287" customFormat="1" ht="12" spans="1:4">
      <c r="A2516" s="288"/>
      <c r="B2516" s="329"/>
      <c r="C2516" s="329"/>
      <c r="D2516" s="329"/>
    </row>
    <row r="2517" s="287" customFormat="1" ht="12" spans="1:4">
      <c r="A2517" s="288"/>
      <c r="B2517" s="329"/>
      <c r="C2517" s="329"/>
      <c r="D2517" s="329"/>
    </row>
    <row r="2518" s="287" customFormat="1" ht="12" spans="1:4">
      <c r="A2518" s="288"/>
      <c r="B2518" s="329"/>
      <c r="C2518" s="329"/>
      <c r="D2518" s="329"/>
    </row>
    <row r="2519" s="287" customFormat="1" ht="12" spans="1:4">
      <c r="A2519" s="288"/>
      <c r="B2519" s="329"/>
      <c r="C2519" s="329"/>
      <c r="D2519" s="329"/>
    </row>
    <row r="2520" s="287" customFormat="1" ht="12" spans="1:4">
      <c r="A2520" s="288"/>
      <c r="B2520" s="329"/>
      <c r="C2520" s="329"/>
      <c r="D2520" s="329"/>
    </row>
    <row r="2521" s="287" customFormat="1" ht="12" spans="1:4">
      <c r="A2521" s="288"/>
      <c r="B2521" s="329"/>
      <c r="C2521" s="329"/>
      <c r="D2521" s="329"/>
    </row>
    <row r="2522" s="287" customFormat="1" ht="12" spans="1:4">
      <c r="A2522" s="288"/>
      <c r="B2522" s="329"/>
      <c r="C2522" s="329"/>
      <c r="D2522" s="329"/>
    </row>
    <row r="2523" s="287" customFormat="1" ht="12" spans="1:4">
      <c r="A2523" s="288"/>
      <c r="B2523" s="329"/>
      <c r="C2523" s="329"/>
      <c r="D2523" s="329"/>
    </row>
    <row r="2524" s="287" customFormat="1" ht="12" spans="1:4">
      <c r="A2524" s="288"/>
      <c r="B2524" s="329"/>
      <c r="C2524" s="329"/>
      <c r="D2524" s="329"/>
    </row>
    <row r="2525" s="287" customFormat="1" ht="12" spans="1:4">
      <c r="A2525" s="288"/>
      <c r="B2525" s="329"/>
      <c r="C2525" s="329"/>
      <c r="D2525" s="329"/>
    </row>
    <row r="2526" s="287" customFormat="1" ht="12" spans="1:4">
      <c r="A2526" s="288"/>
      <c r="B2526" s="329"/>
      <c r="C2526" s="329"/>
      <c r="D2526" s="329"/>
    </row>
    <row r="2527" s="287" customFormat="1" ht="12" spans="1:4">
      <c r="A2527" s="288"/>
      <c r="B2527" s="329"/>
      <c r="C2527" s="329"/>
      <c r="D2527" s="329"/>
    </row>
    <row r="2528" s="287" customFormat="1" ht="12" spans="1:4">
      <c r="A2528" s="288"/>
      <c r="B2528" s="329"/>
      <c r="C2528" s="329"/>
      <c r="D2528" s="329"/>
    </row>
    <row r="2529" s="287" customFormat="1" ht="12" spans="1:4">
      <c r="A2529" s="288"/>
      <c r="B2529" s="329"/>
      <c r="C2529" s="329"/>
      <c r="D2529" s="329"/>
    </row>
    <row r="2530" s="287" customFormat="1" ht="12" spans="1:4">
      <c r="A2530" s="288"/>
      <c r="B2530" s="329"/>
      <c r="C2530" s="329"/>
      <c r="D2530" s="329"/>
    </row>
    <row r="2531" s="287" customFormat="1" ht="12" spans="1:4">
      <c r="A2531" s="288"/>
      <c r="B2531" s="329"/>
      <c r="C2531" s="329"/>
      <c r="D2531" s="329"/>
    </row>
    <row r="2532" s="287" customFormat="1" ht="12" spans="1:4">
      <c r="A2532" s="288"/>
      <c r="B2532" s="329"/>
      <c r="C2532" s="329"/>
      <c r="D2532" s="329"/>
    </row>
    <row r="2533" s="287" customFormat="1" ht="12" spans="1:4">
      <c r="A2533" s="288"/>
      <c r="B2533" s="329"/>
      <c r="C2533" s="329"/>
      <c r="D2533" s="329"/>
    </row>
    <row r="2534" s="287" customFormat="1" ht="12" spans="1:4">
      <c r="A2534" s="288"/>
      <c r="B2534" s="329"/>
      <c r="C2534" s="329"/>
      <c r="D2534" s="329"/>
    </row>
    <row r="2535" s="287" customFormat="1" ht="12" spans="1:4">
      <c r="A2535" s="288"/>
      <c r="B2535" s="329"/>
      <c r="C2535" s="329"/>
      <c r="D2535" s="329"/>
    </row>
    <row r="2536" s="287" customFormat="1" ht="12" spans="1:4">
      <c r="A2536" s="288"/>
      <c r="B2536" s="329"/>
      <c r="C2536" s="329"/>
      <c r="D2536" s="329"/>
    </row>
    <row r="2537" s="287" customFormat="1" ht="12" spans="1:4">
      <c r="A2537" s="288"/>
      <c r="B2537" s="329"/>
      <c r="C2537" s="329"/>
      <c r="D2537" s="329"/>
    </row>
    <row r="2538" s="287" customFormat="1" ht="12" spans="1:4">
      <c r="A2538" s="288"/>
      <c r="B2538" s="329"/>
      <c r="C2538" s="329"/>
      <c r="D2538" s="329"/>
    </row>
    <row r="2539" s="287" customFormat="1" ht="12" spans="1:4">
      <c r="A2539" s="288"/>
      <c r="B2539" s="329"/>
      <c r="C2539" s="329"/>
      <c r="D2539" s="329"/>
    </row>
    <row r="2540" s="287" customFormat="1" ht="12" spans="1:4">
      <c r="A2540" s="288"/>
      <c r="B2540" s="329"/>
      <c r="C2540" s="329"/>
      <c r="D2540" s="329"/>
    </row>
    <row r="2541" s="287" customFormat="1" ht="12" spans="1:4">
      <c r="A2541" s="288"/>
      <c r="B2541" s="329"/>
      <c r="C2541" s="329"/>
      <c r="D2541" s="329"/>
    </row>
    <row r="2542" s="287" customFormat="1" ht="12" spans="1:4">
      <c r="A2542" s="288"/>
      <c r="B2542" s="329"/>
      <c r="C2542" s="329"/>
      <c r="D2542" s="329"/>
    </row>
    <row r="2543" s="287" customFormat="1" ht="12" spans="1:4">
      <c r="A2543" s="288"/>
      <c r="B2543" s="329"/>
      <c r="C2543" s="329"/>
      <c r="D2543" s="329"/>
    </row>
    <row r="2544" s="287" customFormat="1" ht="12" spans="1:4">
      <c r="A2544" s="288"/>
      <c r="B2544" s="329"/>
      <c r="C2544" s="329"/>
      <c r="D2544" s="329"/>
    </row>
    <row r="2545" s="287" customFormat="1" ht="12" spans="1:4">
      <c r="A2545" s="288"/>
      <c r="B2545" s="329"/>
      <c r="C2545" s="329"/>
      <c r="D2545" s="329"/>
    </row>
    <row r="2546" s="287" customFormat="1" ht="12" spans="1:4">
      <c r="A2546" s="288"/>
      <c r="B2546" s="329"/>
      <c r="C2546" s="329"/>
      <c r="D2546" s="329"/>
    </row>
    <row r="2547" s="287" customFormat="1" ht="12" spans="1:4">
      <c r="A2547" s="288"/>
      <c r="B2547" s="329"/>
      <c r="C2547" s="329"/>
      <c r="D2547" s="329"/>
    </row>
    <row r="2548" s="287" customFormat="1" ht="12" spans="1:4">
      <c r="A2548" s="288"/>
      <c r="B2548" s="329"/>
      <c r="C2548" s="329"/>
      <c r="D2548" s="329"/>
    </row>
    <row r="2549" s="287" customFormat="1" ht="12" spans="1:4">
      <c r="A2549" s="288"/>
      <c r="B2549" s="329"/>
      <c r="C2549" s="329"/>
      <c r="D2549" s="329"/>
    </row>
    <row r="2550" s="287" customFormat="1" ht="12" spans="1:4">
      <c r="A2550" s="288"/>
      <c r="B2550" s="329"/>
      <c r="C2550" s="329"/>
      <c r="D2550" s="329"/>
    </row>
    <row r="2551" s="287" customFormat="1" ht="12" spans="1:4">
      <c r="A2551" s="288"/>
      <c r="B2551" s="329"/>
      <c r="C2551" s="329"/>
      <c r="D2551" s="329"/>
    </row>
    <row r="2552" s="287" customFormat="1" ht="12" spans="1:4">
      <c r="A2552" s="288"/>
      <c r="B2552" s="329"/>
      <c r="C2552" s="329"/>
      <c r="D2552" s="329"/>
    </row>
    <row r="2553" s="287" customFormat="1" ht="12" spans="1:4">
      <c r="A2553" s="288"/>
      <c r="B2553" s="329"/>
      <c r="C2553" s="329"/>
      <c r="D2553" s="329"/>
    </row>
    <row r="2554" s="287" customFormat="1" ht="12" spans="1:4">
      <c r="A2554" s="288"/>
      <c r="B2554" s="329"/>
      <c r="C2554" s="329"/>
      <c r="D2554" s="329"/>
    </row>
    <row r="2555" s="287" customFormat="1" ht="12" spans="1:4">
      <c r="A2555" s="288"/>
      <c r="B2555" s="329"/>
      <c r="C2555" s="329"/>
      <c r="D2555" s="329"/>
    </row>
    <row r="2556" s="287" customFormat="1" ht="12" spans="1:4">
      <c r="A2556" s="288"/>
      <c r="B2556" s="329"/>
      <c r="C2556" s="329"/>
      <c r="D2556" s="329"/>
    </row>
    <row r="2557" s="287" customFormat="1" ht="12" spans="1:4">
      <c r="A2557" s="288"/>
      <c r="B2557" s="329"/>
      <c r="C2557" s="329"/>
      <c r="D2557" s="329"/>
    </row>
    <row r="2558" s="287" customFormat="1" ht="12" spans="1:4">
      <c r="A2558" s="288"/>
      <c r="B2558" s="329"/>
      <c r="C2558" s="329"/>
      <c r="D2558" s="329"/>
    </row>
    <row r="2559" s="287" customFormat="1" ht="12" spans="1:4">
      <c r="A2559" s="288"/>
      <c r="B2559" s="329"/>
      <c r="C2559" s="329"/>
      <c r="D2559" s="329"/>
    </row>
    <row r="2560" s="287" customFormat="1" ht="12" spans="1:4">
      <c r="A2560" s="288"/>
      <c r="B2560" s="329"/>
      <c r="C2560" s="329"/>
      <c r="D2560" s="329"/>
    </row>
    <row r="2561" s="287" customFormat="1" ht="12" spans="1:4">
      <c r="A2561" s="288"/>
      <c r="B2561" s="329"/>
      <c r="C2561" s="329"/>
      <c r="D2561" s="329"/>
    </row>
    <row r="2562" s="287" customFormat="1" ht="12" spans="1:4">
      <c r="A2562" s="288"/>
      <c r="B2562" s="329"/>
      <c r="C2562" s="329"/>
      <c r="D2562" s="329"/>
    </row>
    <row r="2563" s="287" customFormat="1" ht="12" spans="1:4">
      <c r="A2563" s="288"/>
      <c r="B2563" s="329"/>
      <c r="C2563" s="329"/>
      <c r="D2563" s="329"/>
    </row>
    <row r="2564" s="287" customFormat="1" ht="12" spans="1:4">
      <c r="A2564" s="288"/>
      <c r="B2564" s="329"/>
      <c r="C2564" s="329"/>
      <c r="D2564" s="329"/>
    </row>
    <row r="2565" s="287" customFormat="1" ht="12" spans="1:4">
      <c r="A2565" s="288"/>
      <c r="B2565" s="329"/>
      <c r="C2565" s="329"/>
      <c r="D2565" s="329"/>
    </row>
    <row r="2566" s="287" customFormat="1" ht="12" spans="1:4">
      <c r="A2566" s="288"/>
      <c r="B2566" s="329"/>
      <c r="C2566" s="329"/>
      <c r="D2566" s="329"/>
    </row>
    <row r="2567" s="287" customFormat="1" ht="12" spans="1:4">
      <c r="A2567" s="288"/>
      <c r="B2567" s="329"/>
      <c r="C2567" s="329"/>
      <c r="D2567" s="329"/>
    </row>
    <row r="2568" s="287" customFormat="1" ht="12" spans="1:4">
      <c r="A2568" s="288"/>
      <c r="B2568" s="329"/>
      <c r="C2568" s="329"/>
      <c r="D2568" s="329"/>
    </row>
    <row r="2569" s="287" customFormat="1" ht="12" spans="1:4">
      <c r="A2569" s="288"/>
      <c r="B2569" s="329"/>
      <c r="C2569" s="329"/>
      <c r="D2569" s="329"/>
    </row>
    <row r="2570" s="287" customFormat="1" ht="12" spans="1:4">
      <c r="A2570" s="288"/>
      <c r="B2570" s="329"/>
      <c r="C2570" s="329"/>
      <c r="D2570" s="329"/>
    </row>
    <row r="2571" s="287" customFormat="1" ht="12" spans="1:4">
      <c r="A2571" s="288"/>
      <c r="B2571" s="329"/>
      <c r="C2571" s="329"/>
      <c r="D2571" s="329"/>
    </row>
    <row r="2572" s="287" customFormat="1" ht="12" spans="1:4">
      <c r="A2572" s="288"/>
      <c r="B2572" s="329"/>
      <c r="C2572" s="329"/>
      <c r="D2572" s="329"/>
    </row>
    <row r="2573" s="287" customFormat="1" ht="12" spans="1:4">
      <c r="A2573" s="288"/>
      <c r="B2573" s="329"/>
      <c r="C2573" s="329"/>
      <c r="D2573" s="329"/>
    </row>
    <row r="2574" s="287" customFormat="1" ht="12" spans="1:4">
      <c r="A2574" s="288"/>
      <c r="B2574" s="329"/>
      <c r="C2574" s="329"/>
      <c r="D2574" s="329"/>
    </row>
    <row r="2575" s="287" customFormat="1" ht="12" spans="1:4">
      <c r="A2575" s="288"/>
      <c r="B2575" s="329"/>
      <c r="C2575" s="329"/>
      <c r="D2575" s="329"/>
    </row>
    <row r="2576" s="287" customFormat="1" ht="12" spans="1:4">
      <c r="A2576" s="288"/>
      <c r="B2576" s="329"/>
      <c r="C2576" s="329"/>
      <c r="D2576" s="329"/>
    </row>
    <row r="2577" s="287" customFormat="1" ht="12" spans="1:4">
      <c r="A2577" s="288"/>
      <c r="B2577" s="329"/>
      <c r="C2577" s="329"/>
      <c r="D2577" s="329"/>
    </row>
    <row r="2578" s="287" customFormat="1" ht="12" spans="1:4">
      <c r="A2578" s="288"/>
      <c r="B2578" s="329"/>
      <c r="C2578" s="329"/>
      <c r="D2578" s="329"/>
    </row>
    <row r="2579" s="287" customFormat="1" ht="12" spans="1:4">
      <c r="A2579" s="288"/>
      <c r="B2579" s="329"/>
      <c r="C2579" s="329"/>
      <c r="D2579" s="329"/>
    </row>
    <row r="2580" s="287" customFormat="1" ht="12" spans="1:4">
      <c r="A2580" s="288"/>
      <c r="B2580" s="329"/>
      <c r="C2580" s="329"/>
      <c r="D2580" s="329"/>
    </row>
    <row r="2581" s="287" customFormat="1" ht="12" spans="1:4">
      <c r="A2581" s="288"/>
      <c r="B2581" s="329"/>
      <c r="C2581" s="329"/>
      <c r="D2581" s="329"/>
    </row>
    <row r="2582" s="287" customFormat="1" ht="12" spans="1:4">
      <c r="A2582" s="288"/>
      <c r="B2582" s="329"/>
      <c r="C2582" s="329"/>
      <c r="D2582" s="329"/>
    </row>
    <row r="2583" s="287" customFormat="1" ht="12" spans="1:4">
      <c r="A2583" s="288"/>
      <c r="B2583" s="329"/>
      <c r="C2583" s="329"/>
      <c r="D2583" s="329"/>
    </row>
    <row r="2584" s="287" customFormat="1" ht="12" spans="1:4">
      <c r="A2584" s="288"/>
      <c r="B2584" s="329"/>
      <c r="C2584" s="329"/>
      <c r="D2584" s="329"/>
    </row>
    <row r="2585" s="287" customFormat="1" ht="12" spans="1:4">
      <c r="A2585" s="288"/>
      <c r="B2585" s="329"/>
      <c r="C2585" s="329"/>
      <c r="D2585" s="329"/>
    </row>
    <row r="2586" s="287" customFormat="1" ht="12" spans="1:4">
      <c r="A2586" s="288"/>
      <c r="B2586" s="329"/>
      <c r="C2586" s="329"/>
      <c r="D2586" s="329"/>
    </row>
    <row r="2587" s="287" customFormat="1" ht="12" spans="1:4">
      <c r="A2587" s="288"/>
      <c r="B2587" s="329"/>
      <c r="C2587" s="329"/>
      <c r="D2587" s="329"/>
    </row>
    <row r="2588" s="287" customFormat="1" ht="12" spans="1:4">
      <c r="A2588" s="288"/>
      <c r="B2588" s="329"/>
      <c r="C2588" s="329"/>
      <c r="D2588" s="329"/>
    </row>
    <row r="2589" s="287" customFormat="1" ht="12" spans="1:4">
      <c r="A2589" s="288"/>
      <c r="B2589" s="329"/>
      <c r="C2589" s="329"/>
      <c r="D2589" s="329"/>
    </row>
    <row r="2590" s="287" customFormat="1" ht="12" spans="1:4">
      <c r="A2590" s="288"/>
      <c r="B2590" s="329"/>
      <c r="C2590" s="329"/>
      <c r="D2590" s="329"/>
    </row>
    <row r="2591" s="287" customFormat="1" ht="12" spans="1:4">
      <c r="A2591" s="288"/>
      <c r="B2591" s="329"/>
      <c r="C2591" s="329"/>
      <c r="D2591" s="329"/>
    </row>
    <row r="2592" s="287" customFormat="1" ht="12" spans="1:4">
      <c r="A2592" s="288"/>
      <c r="B2592" s="329"/>
      <c r="C2592" s="329"/>
      <c r="D2592" s="329"/>
    </row>
    <row r="2593" s="287" customFormat="1" ht="12" spans="1:4">
      <c r="A2593" s="288"/>
      <c r="B2593" s="329"/>
      <c r="C2593" s="329"/>
      <c r="D2593" s="329"/>
    </row>
    <row r="2594" s="287" customFormat="1" ht="12" spans="1:4">
      <c r="A2594" s="288"/>
      <c r="B2594" s="329"/>
      <c r="C2594" s="329"/>
      <c r="D2594" s="329"/>
    </row>
    <row r="2595" s="287" customFormat="1" ht="12" spans="1:4">
      <c r="A2595" s="288"/>
      <c r="B2595" s="329"/>
      <c r="C2595" s="329"/>
      <c r="D2595" s="329"/>
    </row>
    <row r="2596" s="287" customFormat="1" ht="12" spans="1:4">
      <c r="A2596" s="288"/>
      <c r="B2596" s="329"/>
      <c r="C2596" s="329"/>
      <c r="D2596" s="329"/>
    </row>
    <row r="2597" s="287" customFormat="1" ht="12" spans="1:4">
      <c r="A2597" s="288"/>
      <c r="B2597" s="329"/>
      <c r="C2597" s="329"/>
      <c r="D2597" s="329"/>
    </row>
    <row r="2598" s="287" customFormat="1" ht="12" spans="1:4">
      <c r="A2598" s="288"/>
      <c r="B2598" s="329"/>
      <c r="C2598" s="329"/>
      <c r="D2598" s="329"/>
    </row>
    <row r="2599" s="287" customFormat="1" ht="12" spans="1:4">
      <c r="A2599" s="288"/>
      <c r="B2599" s="329"/>
      <c r="C2599" s="329"/>
      <c r="D2599" s="329"/>
    </row>
    <row r="2600" s="287" customFormat="1" ht="12" spans="1:4">
      <c r="A2600" s="288"/>
      <c r="B2600" s="329"/>
      <c r="C2600" s="329"/>
      <c r="D2600" s="329"/>
    </row>
    <row r="2601" s="287" customFormat="1" ht="12" spans="1:4">
      <c r="A2601" s="288"/>
      <c r="B2601" s="329"/>
      <c r="C2601" s="329"/>
      <c r="D2601" s="329"/>
    </row>
    <row r="2602" s="287" customFormat="1" ht="12" spans="1:4">
      <c r="A2602" s="288"/>
      <c r="B2602" s="329"/>
      <c r="C2602" s="329"/>
      <c r="D2602" s="329"/>
    </row>
    <row r="2603" s="287" customFormat="1" ht="12" spans="1:4">
      <c r="A2603" s="288"/>
      <c r="B2603" s="329"/>
      <c r="C2603" s="329"/>
      <c r="D2603" s="329"/>
    </row>
    <row r="2604" s="287" customFormat="1" ht="12" spans="1:4">
      <c r="A2604" s="288"/>
      <c r="B2604" s="329"/>
      <c r="C2604" s="329"/>
      <c r="D2604" s="329"/>
    </row>
    <row r="2605" s="287" customFormat="1" ht="12" spans="1:4">
      <c r="A2605" s="288"/>
      <c r="B2605" s="329"/>
      <c r="C2605" s="329"/>
      <c r="D2605" s="329"/>
    </row>
    <row r="2606" s="287" customFormat="1" ht="12" spans="1:4">
      <c r="A2606" s="288"/>
      <c r="B2606" s="329"/>
      <c r="C2606" s="329"/>
      <c r="D2606" s="329"/>
    </row>
    <row r="2607" s="287" customFormat="1" ht="12" spans="1:4">
      <c r="A2607" s="288"/>
      <c r="B2607" s="329"/>
      <c r="C2607" s="329"/>
      <c r="D2607" s="329"/>
    </row>
    <row r="2608" s="287" customFormat="1" ht="12" spans="1:4">
      <c r="A2608" s="288"/>
      <c r="B2608" s="329"/>
      <c r="C2608" s="329"/>
      <c r="D2608" s="329"/>
    </row>
    <row r="2609" s="287" customFormat="1" ht="12" spans="1:4">
      <c r="A2609" s="288"/>
      <c r="B2609" s="329"/>
      <c r="C2609" s="329"/>
      <c r="D2609" s="329"/>
    </row>
    <row r="2610" s="287" customFormat="1" ht="12" spans="1:4">
      <c r="A2610" s="288"/>
      <c r="B2610" s="329"/>
      <c r="C2610" s="329"/>
      <c r="D2610" s="329"/>
    </row>
    <row r="2611" s="287" customFormat="1" ht="12" spans="1:4">
      <c r="A2611" s="288"/>
      <c r="B2611" s="329"/>
      <c r="C2611" s="329"/>
      <c r="D2611" s="329"/>
    </row>
    <row r="2612" s="287" customFormat="1" ht="12" spans="1:4">
      <c r="A2612" s="288"/>
      <c r="B2612" s="329"/>
      <c r="C2612" s="329"/>
      <c r="D2612" s="329"/>
    </row>
    <row r="2613" s="287" customFormat="1" ht="12" spans="1:4">
      <c r="A2613" s="288"/>
      <c r="B2613" s="329"/>
      <c r="C2613" s="329"/>
      <c r="D2613" s="329"/>
    </row>
    <row r="2614" s="287" customFormat="1" ht="12" spans="1:4">
      <c r="A2614" s="288"/>
      <c r="B2614" s="329"/>
      <c r="C2614" s="329"/>
      <c r="D2614" s="329"/>
    </row>
    <row r="2615" s="287" customFormat="1" ht="12" spans="1:4">
      <c r="A2615" s="288"/>
      <c r="B2615" s="329"/>
      <c r="C2615" s="329"/>
      <c r="D2615" s="329"/>
    </row>
    <row r="2616" s="287" customFormat="1" ht="12" spans="1:4">
      <c r="A2616" s="288"/>
      <c r="B2616" s="329"/>
      <c r="C2616" s="329"/>
      <c r="D2616" s="329"/>
    </row>
    <row r="2617" s="287" customFormat="1" ht="12" spans="1:4">
      <c r="A2617" s="288"/>
      <c r="B2617" s="329"/>
      <c r="C2617" s="329"/>
      <c r="D2617" s="329"/>
    </row>
    <row r="2618" s="287" customFormat="1" ht="12" spans="1:4">
      <c r="A2618" s="288"/>
      <c r="B2618" s="329"/>
      <c r="C2618" s="329"/>
      <c r="D2618" s="329"/>
    </row>
    <row r="2619" s="287" customFormat="1" ht="12" spans="1:4">
      <c r="A2619" s="288"/>
      <c r="B2619" s="329"/>
      <c r="C2619" s="329"/>
      <c r="D2619" s="329"/>
    </row>
    <row r="2620" s="287" customFormat="1" ht="12" spans="1:4">
      <c r="A2620" s="288"/>
      <c r="B2620" s="329"/>
      <c r="C2620" s="329"/>
      <c r="D2620" s="329"/>
    </row>
    <row r="2621" s="287" customFormat="1" ht="12" spans="1:4">
      <c r="A2621" s="288"/>
      <c r="B2621" s="329"/>
      <c r="C2621" s="329"/>
      <c r="D2621" s="329"/>
    </row>
    <row r="2622" s="287" customFormat="1" ht="12" spans="1:4">
      <c r="A2622" s="288"/>
      <c r="B2622" s="329"/>
      <c r="C2622" s="329"/>
      <c r="D2622" s="329"/>
    </row>
    <row r="2623" s="287" customFormat="1" ht="12" spans="1:4">
      <c r="A2623" s="288"/>
      <c r="B2623" s="329"/>
      <c r="C2623" s="329"/>
      <c r="D2623" s="329"/>
    </row>
    <row r="2624" s="287" customFormat="1" ht="12" spans="1:4">
      <c r="A2624" s="288"/>
      <c r="B2624" s="329"/>
      <c r="C2624" s="329"/>
      <c r="D2624" s="329"/>
    </row>
    <row r="2625" s="287" customFormat="1" ht="12" spans="1:4">
      <c r="A2625" s="288"/>
      <c r="B2625" s="329"/>
      <c r="C2625" s="329"/>
      <c r="D2625" s="329"/>
    </row>
    <row r="2626" s="287" customFormat="1" ht="12" spans="1:4">
      <c r="A2626" s="288"/>
      <c r="B2626" s="329"/>
      <c r="C2626" s="329"/>
      <c r="D2626" s="329"/>
    </row>
    <row r="2627" s="287" customFormat="1" ht="12" spans="1:4">
      <c r="A2627" s="288"/>
      <c r="B2627" s="329"/>
      <c r="C2627" s="329"/>
      <c r="D2627" s="329"/>
    </row>
    <row r="2628" s="287" customFormat="1" ht="12" spans="1:4">
      <c r="A2628" s="288"/>
      <c r="B2628" s="329"/>
      <c r="C2628" s="329"/>
      <c r="D2628" s="329"/>
    </row>
    <row r="2629" s="287" customFormat="1" ht="12" spans="1:4">
      <c r="A2629" s="288"/>
      <c r="B2629" s="329"/>
      <c r="C2629" s="329"/>
      <c r="D2629" s="329"/>
    </row>
    <row r="2630" s="287" customFormat="1" ht="12" spans="1:4">
      <c r="A2630" s="288"/>
      <c r="B2630" s="329"/>
      <c r="C2630" s="329"/>
      <c r="D2630" s="329"/>
    </row>
    <row r="2631" s="287" customFormat="1" ht="12" spans="1:4">
      <c r="A2631" s="288"/>
      <c r="B2631" s="329"/>
      <c r="C2631" s="329"/>
      <c r="D2631" s="329"/>
    </row>
    <row r="2632" s="287" customFormat="1" ht="12" spans="1:4">
      <c r="A2632" s="288"/>
      <c r="B2632" s="329"/>
      <c r="C2632" s="329"/>
      <c r="D2632" s="329"/>
    </row>
    <row r="2633" s="287" customFormat="1" ht="12" spans="1:4">
      <c r="A2633" s="288"/>
      <c r="B2633" s="329"/>
      <c r="C2633" s="329"/>
      <c r="D2633" s="329"/>
    </row>
    <row r="2634" s="287" customFormat="1" ht="12" spans="1:4">
      <c r="A2634" s="288"/>
      <c r="B2634" s="329"/>
      <c r="C2634" s="329"/>
      <c r="D2634" s="329"/>
    </row>
    <row r="2635" s="287" customFormat="1" ht="12" spans="1:4">
      <c r="A2635" s="288"/>
      <c r="B2635" s="329"/>
      <c r="C2635" s="329"/>
      <c r="D2635" s="329"/>
    </row>
    <row r="2636" s="287" customFormat="1" ht="12" spans="1:4">
      <c r="A2636" s="288"/>
      <c r="B2636" s="329"/>
      <c r="C2636" s="329"/>
      <c r="D2636" s="329"/>
    </row>
    <row r="2637" s="287" customFormat="1" ht="12" spans="1:4">
      <c r="A2637" s="288"/>
      <c r="B2637" s="329"/>
      <c r="C2637" s="329"/>
      <c r="D2637" s="329"/>
    </row>
    <row r="2638" s="287" customFormat="1" ht="12" spans="1:4">
      <c r="A2638" s="288"/>
      <c r="B2638" s="329"/>
      <c r="C2638" s="329"/>
      <c r="D2638" s="329"/>
    </row>
    <row r="2639" s="287" customFormat="1" ht="12" spans="1:4">
      <c r="A2639" s="288"/>
      <c r="B2639" s="329"/>
      <c r="C2639" s="329"/>
      <c r="D2639" s="329"/>
    </row>
    <row r="2640" s="287" customFormat="1" ht="12" spans="1:4">
      <c r="A2640" s="288"/>
      <c r="B2640" s="329"/>
      <c r="C2640" s="329"/>
      <c r="D2640" s="329"/>
    </row>
    <row r="2641" s="287" customFormat="1" ht="12" spans="1:4">
      <c r="A2641" s="288"/>
      <c r="B2641" s="329"/>
      <c r="C2641" s="329"/>
      <c r="D2641" s="329"/>
    </row>
    <row r="2642" s="287" customFormat="1" ht="12" spans="1:4">
      <c r="A2642" s="288"/>
      <c r="B2642" s="329"/>
      <c r="C2642" s="329"/>
      <c r="D2642" s="329"/>
    </row>
    <row r="2643" s="287" customFormat="1" ht="12" spans="1:4">
      <c r="A2643" s="288"/>
      <c r="B2643" s="329"/>
      <c r="C2643" s="329"/>
      <c r="D2643" s="329"/>
    </row>
    <row r="2644" s="287" customFormat="1" ht="12" spans="1:4">
      <c r="A2644" s="288"/>
      <c r="B2644" s="329"/>
      <c r="C2644" s="329"/>
      <c r="D2644" s="329"/>
    </row>
    <row r="2645" s="287" customFormat="1" ht="12" spans="1:4">
      <c r="A2645" s="288"/>
      <c r="B2645" s="329"/>
      <c r="C2645" s="329"/>
      <c r="D2645" s="329"/>
    </row>
    <row r="2646" s="287" customFormat="1" ht="12" spans="1:4">
      <c r="A2646" s="288"/>
      <c r="B2646" s="329"/>
      <c r="C2646" s="329"/>
      <c r="D2646" s="329"/>
    </row>
    <row r="2647" s="287" customFormat="1" ht="12" spans="1:4">
      <c r="A2647" s="288"/>
      <c r="B2647" s="329"/>
      <c r="C2647" s="329"/>
      <c r="D2647" s="329"/>
    </row>
    <row r="2648" s="287" customFormat="1" ht="12" spans="1:4">
      <c r="A2648" s="288"/>
      <c r="B2648" s="329"/>
      <c r="C2648" s="329"/>
      <c r="D2648" s="329"/>
    </row>
    <row r="2649" s="287" customFormat="1" ht="12" spans="1:4">
      <c r="A2649" s="288"/>
      <c r="B2649" s="329"/>
      <c r="C2649" s="329"/>
      <c r="D2649" s="329"/>
    </row>
    <row r="2650" s="287" customFormat="1" ht="12" spans="1:4">
      <c r="A2650" s="288"/>
      <c r="B2650" s="329"/>
      <c r="C2650" s="329"/>
      <c r="D2650" s="329"/>
    </row>
    <row r="2651" s="287" customFormat="1" ht="12" spans="1:4">
      <c r="A2651" s="288"/>
      <c r="B2651" s="329"/>
      <c r="C2651" s="329"/>
      <c r="D2651" s="329"/>
    </row>
    <row r="2652" s="287" customFormat="1" ht="12" spans="1:4">
      <c r="A2652" s="288"/>
      <c r="B2652" s="329"/>
      <c r="C2652" s="329"/>
      <c r="D2652" s="329"/>
    </row>
    <row r="2653" s="287" customFormat="1" ht="12" spans="1:4">
      <c r="A2653" s="288"/>
      <c r="B2653" s="329"/>
      <c r="C2653" s="329"/>
      <c r="D2653" s="329"/>
    </row>
    <row r="2654" s="287" customFormat="1" ht="12" spans="1:4">
      <c r="A2654" s="288"/>
      <c r="B2654" s="329"/>
      <c r="C2654" s="329"/>
      <c r="D2654" s="329"/>
    </row>
    <row r="2655" s="287" customFormat="1" ht="12" spans="1:4">
      <c r="A2655" s="288"/>
      <c r="B2655" s="329"/>
      <c r="C2655" s="329"/>
      <c r="D2655" s="329"/>
    </row>
    <row r="2656" s="287" customFormat="1" ht="12" spans="1:4">
      <c r="A2656" s="288"/>
      <c r="B2656" s="329"/>
      <c r="C2656" s="329"/>
      <c r="D2656" s="329"/>
    </row>
    <row r="2657" s="287" customFormat="1" ht="12" spans="1:4">
      <c r="A2657" s="288"/>
      <c r="B2657" s="329"/>
      <c r="C2657" s="329"/>
      <c r="D2657" s="329"/>
    </row>
    <row r="2658" s="287" customFormat="1" ht="12" spans="1:4">
      <c r="A2658" s="288"/>
      <c r="B2658" s="329"/>
      <c r="C2658" s="329"/>
      <c r="D2658" s="329"/>
    </row>
    <row r="2659" s="287" customFormat="1" ht="12" spans="1:4">
      <c r="A2659" s="288"/>
      <c r="B2659" s="329"/>
      <c r="C2659" s="329"/>
      <c r="D2659" s="329"/>
    </row>
    <row r="2660" s="287" customFormat="1" ht="12" spans="1:4">
      <c r="A2660" s="288"/>
      <c r="B2660" s="329"/>
      <c r="C2660" s="329"/>
      <c r="D2660" s="329"/>
    </row>
    <row r="2661" s="287" customFormat="1" ht="12" spans="1:4">
      <c r="A2661" s="288"/>
      <c r="B2661" s="329"/>
      <c r="C2661" s="329"/>
      <c r="D2661" s="329"/>
    </row>
    <row r="2662" s="287" customFormat="1" ht="12" spans="1:4">
      <c r="A2662" s="288"/>
      <c r="B2662" s="329"/>
      <c r="C2662" s="329"/>
      <c r="D2662" s="329"/>
    </row>
    <row r="2663" s="287" customFormat="1" ht="12" spans="1:4">
      <c r="A2663" s="288"/>
      <c r="B2663" s="329"/>
      <c r="C2663" s="329"/>
      <c r="D2663" s="329"/>
    </row>
    <row r="2664" s="287" customFormat="1" ht="12" spans="1:4">
      <c r="A2664" s="288"/>
      <c r="B2664" s="329"/>
      <c r="C2664" s="329"/>
      <c r="D2664" s="329"/>
    </row>
    <row r="2665" s="287" customFormat="1" ht="12" spans="1:4">
      <c r="A2665" s="288"/>
      <c r="B2665" s="329"/>
      <c r="C2665" s="329"/>
      <c r="D2665" s="329"/>
    </row>
    <row r="2666" s="287" customFormat="1" ht="12" spans="1:4">
      <c r="A2666" s="288"/>
      <c r="B2666" s="329"/>
      <c r="C2666" s="329"/>
      <c r="D2666" s="329"/>
    </row>
    <row r="2667" s="287" customFormat="1" ht="12" spans="1:4">
      <c r="A2667" s="288"/>
      <c r="B2667" s="329"/>
      <c r="C2667" s="329"/>
      <c r="D2667" s="329"/>
    </row>
    <row r="2668" s="287" customFormat="1" ht="12" spans="1:4">
      <c r="A2668" s="288"/>
      <c r="B2668" s="329"/>
      <c r="C2668" s="329"/>
      <c r="D2668" s="329"/>
    </row>
    <row r="2669" s="287" customFormat="1" ht="12" spans="1:4">
      <c r="A2669" s="288"/>
      <c r="B2669" s="329"/>
      <c r="C2669" s="329"/>
      <c r="D2669" s="329"/>
    </row>
    <row r="2670" s="287" customFormat="1" ht="12" spans="1:4">
      <c r="A2670" s="288"/>
      <c r="B2670" s="329"/>
      <c r="C2670" s="329"/>
      <c r="D2670" s="329"/>
    </row>
    <row r="2671" s="287" customFormat="1" ht="12" spans="1:4">
      <c r="A2671" s="288"/>
      <c r="B2671" s="329"/>
      <c r="C2671" s="329"/>
      <c r="D2671" s="329"/>
    </row>
    <row r="2672" s="287" customFormat="1" ht="12" spans="1:4">
      <c r="A2672" s="288"/>
      <c r="B2672" s="329"/>
      <c r="C2672" s="329"/>
      <c r="D2672" s="329"/>
    </row>
    <row r="2673" s="287" customFormat="1" ht="12" spans="1:4">
      <c r="A2673" s="288"/>
      <c r="B2673" s="329"/>
      <c r="C2673" s="329"/>
      <c r="D2673" s="329"/>
    </row>
    <row r="2674" s="287" customFormat="1" ht="12" spans="1:4">
      <c r="A2674" s="288"/>
      <c r="B2674" s="329"/>
      <c r="C2674" s="329"/>
      <c r="D2674" s="329"/>
    </row>
    <row r="2675" s="287" customFormat="1" ht="12" spans="1:4">
      <c r="A2675" s="288"/>
      <c r="B2675" s="329"/>
      <c r="C2675" s="329"/>
      <c r="D2675" s="329"/>
    </row>
    <row r="2676" s="287" customFormat="1" ht="12" spans="1:4">
      <c r="A2676" s="288"/>
      <c r="B2676" s="329"/>
      <c r="C2676" s="329"/>
      <c r="D2676" s="329"/>
    </row>
    <row r="2677" s="287" customFormat="1" ht="12" spans="1:4">
      <c r="A2677" s="288"/>
      <c r="B2677" s="329"/>
      <c r="C2677" s="329"/>
      <c r="D2677" s="329"/>
    </row>
    <row r="2678" s="287" customFormat="1" ht="12" spans="1:4">
      <c r="A2678" s="288"/>
      <c r="B2678" s="329"/>
      <c r="C2678" s="329"/>
      <c r="D2678" s="329"/>
    </row>
    <row r="2679" s="287" customFormat="1" ht="12" spans="1:4">
      <c r="A2679" s="288"/>
      <c r="B2679" s="329"/>
      <c r="C2679" s="329"/>
      <c r="D2679" s="329"/>
    </row>
    <row r="2680" s="287" customFormat="1" ht="12" spans="1:4">
      <c r="A2680" s="288"/>
      <c r="B2680" s="329"/>
      <c r="C2680" s="329"/>
      <c r="D2680" s="329"/>
    </row>
    <row r="2681" s="287" customFormat="1" ht="12" spans="1:4">
      <c r="A2681" s="288"/>
      <c r="B2681" s="329"/>
      <c r="C2681" s="329"/>
      <c r="D2681" s="329"/>
    </row>
    <row r="2682" s="287" customFormat="1" ht="12" spans="1:4">
      <c r="A2682" s="288"/>
      <c r="B2682" s="329"/>
      <c r="C2682" s="329"/>
      <c r="D2682" s="329"/>
    </row>
    <row r="2683" s="287" customFormat="1" ht="12" spans="1:4">
      <c r="A2683" s="288"/>
      <c r="B2683" s="329"/>
      <c r="C2683" s="329"/>
      <c r="D2683" s="329"/>
    </row>
    <row r="2684" s="287" customFormat="1" ht="12" spans="1:4">
      <c r="A2684" s="288"/>
      <c r="B2684" s="329"/>
      <c r="C2684" s="329"/>
      <c r="D2684" s="329"/>
    </row>
    <row r="2685" s="287" customFormat="1" ht="12" spans="1:4">
      <c r="A2685" s="288"/>
      <c r="B2685" s="329"/>
      <c r="C2685" s="329"/>
      <c r="D2685" s="329"/>
    </row>
    <row r="2686" s="287" customFormat="1" ht="12" spans="1:4">
      <c r="A2686" s="288"/>
      <c r="B2686" s="329"/>
      <c r="C2686" s="329"/>
      <c r="D2686" s="329"/>
    </row>
    <row r="2687" s="287" customFormat="1" ht="12" spans="1:4">
      <c r="A2687" s="288"/>
      <c r="B2687" s="329"/>
      <c r="C2687" s="329"/>
      <c r="D2687" s="329"/>
    </row>
    <row r="2688" s="287" customFormat="1" ht="12" spans="1:4">
      <c r="A2688" s="288"/>
      <c r="B2688" s="329"/>
      <c r="C2688" s="329"/>
      <c r="D2688" s="329"/>
    </row>
    <row r="2689" s="287" customFormat="1" ht="12" spans="1:4">
      <c r="A2689" s="288"/>
      <c r="B2689" s="329"/>
      <c r="C2689" s="329"/>
      <c r="D2689" s="329"/>
    </row>
    <row r="2690" s="287" customFormat="1" ht="12" spans="1:4">
      <c r="A2690" s="288"/>
      <c r="B2690" s="329"/>
      <c r="C2690" s="329"/>
      <c r="D2690" s="329"/>
    </row>
    <row r="2691" s="287" customFormat="1" ht="12" spans="1:4">
      <c r="A2691" s="288"/>
      <c r="B2691" s="329"/>
      <c r="C2691" s="329"/>
      <c r="D2691" s="329"/>
    </row>
    <row r="2692" s="287" customFormat="1" ht="12" spans="1:4">
      <c r="A2692" s="288"/>
      <c r="B2692" s="329"/>
      <c r="C2692" s="329"/>
      <c r="D2692" s="329"/>
    </row>
    <row r="2693" s="287" customFormat="1" ht="12" spans="1:4">
      <c r="A2693" s="288"/>
      <c r="B2693" s="329"/>
      <c r="C2693" s="329"/>
      <c r="D2693" s="329"/>
    </row>
    <row r="2694" s="287" customFormat="1" ht="12" spans="1:4">
      <c r="A2694" s="288"/>
      <c r="B2694" s="329"/>
      <c r="C2694" s="329"/>
      <c r="D2694" s="329"/>
    </row>
    <row r="2695" s="287" customFormat="1" ht="12" spans="1:4">
      <c r="A2695" s="288"/>
      <c r="B2695" s="329"/>
      <c r="C2695" s="329"/>
      <c r="D2695" s="329"/>
    </row>
    <row r="2696" s="287" customFormat="1" ht="12" spans="1:4">
      <c r="A2696" s="288"/>
      <c r="B2696" s="329"/>
      <c r="C2696" s="329"/>
      <c r="D2696" s="329"/>
    </row>
    <row r="2697" s="287" customFormat="1" ht="12" spans="1:4">
      <c r="A2697" s="288"/>
      <c r="B2697" s="329"/>
      <c r="C2697" s="329"/>
      <c r="D2697" s="329"/>
    </row>
    <row r="2698" s="287" customFormat="1" ht="12" spans="1:4">
      <c r="A2698" s="288"/>
      <c r="B2698" s="329"/>
      <c r="C2698" s="329"/>
      <c r="D2698" s="329"/>
    </row>
    <row r="2699" s="287" customFormat="1" ht="12" spans="1:4">
      <c r="A2699" s="288"/>
      <c r="B2699" s="329"/>
      <c r="C2699" s="329"/>
      <c r="D2699" s="329"/>
    </row>
    <row r="2700" s="287" customFormat="1" ht="12" spans="1:4">
      <c r="A2700" s="288"/>
      <c r="B2700" s="329"/>
      <c r="C2700" s="329"/>
      <c r="D2700" s="329"/>
    </row>
    <row r="2701" s="287" customFormat="1" ht="12" spans="1:4">
      <c r="A2701" s="288"/>
      <c r="B2701" s="329"/>
      <c r="C2701" s="329"/>
      <c r="D2701" s="329"/>
    </row>
    <row r="2702" s="287" customFormat="1" ht="12" spans="1:4">
      <c r="A2702" s="288"/>
      <c r="B2702" s="329"/>
      <c r="C2702" s="329"/>
      <c r="D2702" s="329"/>
    </row>
    <row r="2703" s="287" customFormat="1" ht="12" spans="1:4">
      <c r="A2703" s="288"/>
      <c r="B2703" s="329"/>
      <c r="C2703" s="329"/>
      <c r="D2703" s="329"/>
    </row>
    <row r="2704" s="287" customFormat="1" ht="12" spans="1:4">
      <c r="A2704" s="288"/>
      <c r="B2704" s="329"/>
      <c r="C2704" s="329"/>
      <c r="D2704" s="329"/>
    </row>
    <row r="2705" s="287" customFormat="1" ht="12" spans="1:4">
      <c r="A2705" s="288"/>
      <c r="B2705" s="329"/>
      <c r="C2705" s="329"/>
      <c r="D2705" s="329"/>
    </row>
    <row r="2706" s="287" customFormat="1" ht="12" spans="1:4">
      <c r="A2706" s="288"/>
      <c r="B2706" s="329"/>
      <c r="C2706" s="329"/>
      <c r="D2706" s="329"/>
    </row>
    <row r="2707" s="287" customFormat="1" ht="12" spans="1:4">
      <c r="A2707" s="288"/>
      <c r="B2707" s="329"/>
      <c r="C2707" s="329"/>
      <c r="D2707" s="329"/>
    </row>
    <row r="2708" s="287" customFormat="1" ht="12" spans="1:4">
      <c r="A2708" s="288"/>
      <c r="B2708" s="329"/>
      <c r="C2708" s="329"/>
      <c r="D2708" s="329"/>
    </row>
    <row r="2709" s="287" customFormat="1" ht="12" spans="1:4">
      <c r="A2709" s="288"/>
      <c r="B2709" s="329"/>
      <c r="C2709" s="329"/>
      <c r="D2709" s="329"/>
    </row>
    <row r="2710" s="287" customFormat="1" ht="12" spans="1:4">
      <c r="A2710" s="288"/>
      <c r="B2710" s="329"/>
      <c r="C2710" s="329"/>
      <c r="D2710" s="329"/>
    </row>
    <row r="2711" s="287" customFormat="1" ht="12" spans="1:4">
      <c r="A2711" s="288"/>
      <c r="B2711" s="329"/>
      <c r="C2711" s="329"/>
      <c r="D2711" s="329"/>
    </row>
    <row r="2712" s="287" customFormat="1" ht="12" spans="1:4">
      <c r="A2712" s="288"/>
      <c r="B2712" s="329"/>
      <c r="C2712" s="329"/>
      <c r="D2712" s="329"/>
    </row>
    <row r="2713" s="287" customFormat="1" ht="12" spans="1:4">
      <c r="A2713" s="288"/>
      <c r="B2713" s="329"/>
      <c r="C2713" s="329"/>
      <c r="D2713" s="329"/>
    </row>
    <row r="2714" s="287" customFormat="1" ht="12" spans="1:4">
      <c r="A2714" s="288"/>
      <c r="B2714" s="329"/>
      <c r="C2714" s="329"/>
      <c r="D2714" s="329"/>
    </row>
    <row r="2715" s="287" customFormat="1" ht="12" spans="1:4">
      <c r="A2715" s="288"/>
      <c r="B2715" s="329"/>
      <c r="C2715" s="329"/>
      <c r="D2715" s="329"/>
    </row>
    <row r="2716" s="287" customFormat="1" ht="12" spans="1:4">
      <c r="A2716" s="288"/>
      <c r="B2716" s="329"/>
      <c r="C2716" s="329"/>
      <c r="D2716" s="329"/>
    </row>
    <row r="2717" s="287" customFormat="1" ht="12" spans="1:4">
      <c r="A2717" s="288"/>
      <c r="B2717" s="329"/>
      <c r="C2717" s="329"/>
      <c r="D2717" s="329"/>
    </row>
    <row r="2718" s="287" customFormat="1" ht="12" spans="1:4">
      <c r="A2718" s="288"/>
      <c r="B2718" s="329"/>
      <c r="C2718" s="329"/>
      <c r="D2718" s="329"/>
    </row>
    <row r="2719" s="287" customFormat="1" ht="12" spans="1:4">
      <c r="A2719" s="288"/>
      <c r="B2719" s="329"/>
      <c r="C2719" s="329"/>
      <c r="D2719" s="329"/>
    </row>
    <row r="2720" s="287" customFormat="1" ht="12" spans="1:4">
      <c r="A2720" s="288"/>
      <c r="B2720" s="329"/>
      <c r="C2720" s="329"/>
      <c r="D2720" s="329"/>
    </row>
    <row r="2721" s="287" customFormat="1" ht="12" spans="1:4">
      <c r="A2721" s="288"/>
      <c r="B2721" s="329"/>
      <c r="C2721" s="329"/>
      <c r="D2721" s="329"/>
    </row>
    <row r="2722" s="287" customFormat="1" ht="12" spans="1:4">
      <c r="A2722" s="288"/>
      <c r="B2722" s="329"/>
      <c r="C2722" s="329"/>
      <c r="D2722" s="329"/>
    </row>
    <row r="2723" s="287" customFormat="1" ht="12" spans="1:4">
      <c r="A2723" s="288"/>
      <c r="B2723" s="329"/>
      <c r="C2723" s="329"/>
      <c r="D2723" s="329"/>
    </row>
    <row r="2724" s="287" customFormat="1" ht="12" spans="1:4">
      <c r="A2724" s="288"/>
      <c r="B2724" s="329"/>
      <c r="C2724" s="329"/>
      <c r="D2724" s="329"/>
    </row>
    <row r="2725" s="287" customFormat="1" ht="12" spans="1:4">
      <c r="A2725" s="288"/>
      <c r="B2725" s="329"/>
      <c r="C2725" s="329"/>
      <c r="D2725" s="329"/>
    </row>
    <row r="2726" s="287" customFormat="1" ht="12" spans="1:4">
      <c r="A2726" s="288"/>
      <c r="B2726" s="329"/>
      <c r="C2726" s="329"/>
      <c r="D2726" s="329"/>
    </row>
    <row r="2727" s="287" customFormat="1" ht="12" spans="1:4">
      <c r="A2727" s="288"/>
      <c r="B2727" s="329"/>
      <c r="C2727" s="329"/>
      <c r="D2727" s="329"/>
    </row>
    <row r="2728" s="287" customFormat="1" ht="12" spans="1:4">
      <c r="A2728" s="288"/>
      <c r="B2728" s="329"/>
      <c r="C2728" s="329"/>
      <c r="D2728" s="329"/>
    </row>
    <row r="2729" s="287" customFormat="1" ht="12" spans="1:4">
      <c r="A2729" s="288"/>
      <c r="B2729" s="329"/>
      <c r="C2729" s="329"/>
      <c r="D2729" s="329"/>
    </row>
    <row r="2730" s="287" customFormat="1" ht="12" spans="1:4">
      <c r="A2730" s="288"/>
      <c r="B2730" s="329"/>
      <c r="C2730" s="329"/>
      <c r="D2730" s="329"/>
    </row>
    <row r="2731" s="287" customFormat="1" ht="12" spans="1:4">
      <c r="A2731" s="288"/>
      <c r="B2731" s="329"/>
      <c r="C2731" s="329"/>
      <c r="D2731" s="329"/>
    </row>
    <row r="2732" s="287" customFormat="1" ht="12" spans="1:4">
      <c r="A2732" s="288"/>
      <c r="B2732" s="329"/>
      <c r="C2732" s="329"/>
      <c r="D2732" s="329"/>
    </row>
    <row r="2733" s="287" customFormat="1" ht="12" spans="1:4">
      <c r="A2733" s="288"/>
      <c r="B2733" s="329"/>
      <c r="C2733" s="329"/>
      <c r="D2733" s="329"/>
    </row>
    <row r="2734" s="287" customFormat="1" ht="12" spans="1:4">
      <c r="A2734" s="288"/>
      <c r="B2734" s="329"/>
      <c r="C2734" s="329"/>
      <c r="D2734" s="329"/>
    </row>
    <row r="2735" s="287" customFormat="1" ht="12" spans="1:4">
      <c r="A2735" s="288"/>
      <c r="B2735" s="329"/>
      <c r="C2735" s="329"/>
      <c r="D2735" s="329"/>
    </row>
    <row r="2736" s="287" customFormat="1" ht="12" spans="1:4">
      <c r="A2736" s="288"/>
      <c r="B2736" s="329"/>
      <c r="C2736" s="329"/>
      <c r="D2736" s="329"/>
    </row>
    <row r="2737" s="287" customFormat="1" ht="12" spans="1:4">
      <c r="A2737" s="288"/>
      <c r="B2737" s="329"/>
      <c r="C2737" s="329"/>
      <c r="D2737" s="329"/>
    </row>
    <row r="2738" s="287" customFormat="1" ht="12" spans="1:4">
      <c r="A2738" s="288"/>
      <c r="B2738" s="329"/>
      <c r="C2738" s="329"/>
      <c r="D2738" s="329"/>
    </row>
    <row r="2739" s="287" customFormat="1" ht="12" spans="1:4">
      <c r="A2739" s="288"/>
      <c r="B2739" s="329"/>
      <c r="C2739" s="329"/>
      <c r="D2739" s="329"/>
    </row>
    <row r="2740" s="287" customFormat="1" ht="12" spans="1:4">
      <c r="A2740" s="288"/>
      <c r="B2740" s="329"/>
      <c r="C2740" s="329"/>
      <c r="D2740" s="329"/>
    </row>
    <row r="2741" s="287" customFormat="1" ht="12" spans="1:4">
      <c r="A2741" s="288"/>
      <c r="B2741" s="329"/>
      <c r="C2741" s="329"/>
      <c r="D2741" s="329"/>
    </row>
    <row r="2742" s="287" customFormat="1" ht="12" spans="1:4">
      <c r="A2742" s="288"/>
      <c r="B2742" s="329"/>
      <c r="C2742" s="329"/>
      <c r="D2742" s="329"/>
    </row>
    <row r="2743" s="287" customFormat="1" ht="12" spans="1:4">
      <c r="A2743" s="288"/>
      <c r="B2743" s="329"/>
      <c r="C2743" s="329"/>
      <c r="D2743" s="329"/>
    </row>
    <row r="2744" s="287" customFormat="1" ht="12" spans="1:4">
      <c r="A2744" s="288"/>
      <c r="B2744" s="329"/>
      <c r="C2744" s="329"/>
      <c r="D2744" s="329"/>
    </row>
    <row r="2745" s="287" customFormat="1" ht="12" spans="1:4">
      <c r="A2745" s="288"/>
      <c r="B2745" s="329"/>
      <c r="C2745" s="329"/>
      <c r="D2745" s="329"/>
    </row>
    <row r="2746" s="287" customFormat="1" ht="12" spans="1:4">
      <c r="A2746" s="288"/>
      <c r="B2746" s="329"/>
      <c r="C2746" s="329"/>
      <c r="D2746" s="329"/>
    </row>
    <row r="2747" s="287" customFormat="1" ht="12" spans="1:4">
      <c r="A2747" s="288"/>
      <c r="B2747" s="329"/>
      <c r="C2747" s="329"/>
      <c r="D2747" s="329"/>
    </row>
    <row r="2748" s="287" customFormat="1" ht="12" spans="1:4">
      <c r="A2748" s="288"/>
      <c r="B2748" s="329"/>
      <c r="C2748" s="329"/>
      <c r="D2748" s="329"/>
    </row>
    <row r="2749" s="287" customFormat="1" ht="12" spans="1:4">
      <c r="A2749" s="288"/>
      <c r="B2749" s="329"/>
      <c r="C2749" s="329"/>
      <c r="D2749" s="329"/>
    </row>
    <row r="2750" s="287" customFormat="1" ht="12" spans="1:4">
      <c r="A2750" s="288"/>
      <c r="B2750" s="329"/>
      <c r="C2750" s="329"/>
      <c r="D2750" s="329"/>
    </row>
    <row r="2751" s="287" customFormat="1" ht="12" spans="1:4">
      <c r="A2751" s="288"/>
      <c r="B2751" s="329"/>
      <c r="C2751" s="329"/>
      <c r="D2751" s="329"/>
    </row>
    <row r="2752" s="287" customFormat="1" ht="12" spans="1:4">
      <c r="A2752" s="288"/>
      <c r="B2752" s="329"/>
      <c r="C2752" s="329"/>
      <c r="D2752" s="329"/>
    </row>
    <row r="2753" s="287" customFormat="1" ht="12" spans="1:4">
      <c r="A2753" s="288"/>
      <c r="B2753" s="329"/>
      <c r="C2753" s="329"/>
      <c r="D2753" s="329"/>
    </row>
    <row r="2754" s="287" customFormat="1" ht="12" spans="1:4">
      <c r="A2754" s="288"/>
      <c r="B2754" s="329"/>
      <c r="C2754" s="329"/>
      <c r="D2754" s="329"/>
    </row>
    <row r="2755" s="287" customFormat="1" ht="12" spans="1:4">
      <c r="A2755" s="288"/>
      <c r="B2755" s="329"/>
      <c r="C2755" s="329"/>
      <c r="D2755" s="329"/>
    </row>
    <row r="2756" s="287" customFormat="1" ht="12" spans="1:4">
      <c r="A2756" s="288"/>
      <c r="B2756" s="329"/>
      <c r="C2756" s="329"/>
      <c r="D2756" s="329"/>
    </row>
    <row r="2757" s="287" customFormat="1" ht="12" spans="1:4">
      <c r="A2757" s="288"/>
      <c r="B2757" s="329"/>
      <c r="C2757" s="329"/>
      <c r="D2757" s="329"/>
    </row>
    <row r="2758" s="287" customFormat="1" ht="12" spans="1:4">
      <c r="A2758" s="288"/>
      <c r="B2758" s="329"/>
      <c r="C2758" s="329"/>
      <c r="D2758" s="329"/>
    </row>
    <row r="2759" s="287" customFormat="1" ht="12" spans="1:4">
      <c r="A2759" s="288"/>
      <c r="B2759" s="329"/>
      <c r="C2759" s="329"/>
      <c r="D2759" s="329"/>
    </row>
    <row r="2760" s="287" customFormat="1" ht="12" spans="1:4">
      <c r="A2760" s="288"/>
      <c r="B2760" s="329"/>
      <c r="C2760" s="329"/>
      <c r="D2760" s="329"/>
    </row>
    <row r="2761" s="287" customFormat="1" ht="12" spans="1:4">
      <c r="A2761" s="288"/>
      <c r="B2761" s="329"/>
      <c r="C2761" s="329"/>
      <c r="D2761" s="329"/>
    </row>
    <row r="2762" s="287" customFormat="1" ht="12" spans="1:4">
      <c r="A2762" s="288"/>
      <c r="B2762" s="329"/>
      <c r="C2762" s="329"/>
      <c r="D2762" s="329"/>
    </row>
    <row r="2763" s="287" customFormat="1" ht="12" spans="1:4">
      <c r="A2763" s="288"/>
      <c r="B2763" s="329"/>
      <c r="C2763" s="329"/>
      <c r="D2763" s="329"/>
    </row>
    <row r="2764" s="287" customFormat="1" ht="12" spans="1:4">
      <c r="A2764" s="288"/>
      <c r="B2764" s="329"/>
      <c r="C2764" s="329"/>
      <c r="D2764" s="329"/>
    </row>
    <row r="2765" s="287" customFormat="1" ht="12" spans="1:4">
      <c r="A2765" s="288"/>
      <c r="B2765" s="329"/>
      <c r="C2765" s="329"/>
      <c r="D2765" s="329"/>
    </row>
    <row r="2766" s="287" customFormat="1" ht="12" spans="1:4">
      <c r="A2766" s="288"/>
      <c r="B2766" s="329"/>
      <c r="C2766" s="329"/>
      <c r="D2766" s="329"/>
    </row>
    <row r="2767" s="287" customFormat="1" ht="12" spans="1:4">
      <c r="A2767" s="288"/>
      <c r="B2767" s="329"/>
      <c r="C2767" s="329"/>
      <c r="D2767" s="329"/>
    </row>
    <row r="2768" s="287" customFormat="1" ht="12" spans="1:4">
      <c r="A2768" s="288"/>
      <c r="B2768" s="329"/>
      <c r="C2768" s="329"/>
      <c r="D2768" s="329"/>
    </row>
    <row r="2769" s="287" customFormat="1" ht="12" spans="1:4">
      <c r="A2769" s="288"/>
      <c r="B2769" s="329"/>
      <c r="C2769" s="329"/>
      <c r="D2769" s="329"/>
    </row>
    <row r="2770" s="287" customFormat="1" ht="12" spans="1:4">
      <c r="A2770" s="288"/>
      <c r="B2770" s="329"/>
      <c r="C2770" s="329"/>
      <c r="D2770" s="329"/>
    </row>
    <row r="2771" s="287" customFormat="1" ht="12" spans="1:4">
      <c r="A2771" s="288"/>
      <c r="B2771" s="329"/>
      <c r="C2771" s="329"/>
      <c r="D2771" s="329"/>
    </row>
    <row r="2772" s="287" customFormat="1" ht="12" spans="1:4">
      <c r="A2772" s="288"/>
      <c r="B2772" s="329"/>
      <c r="C2772" s="329"/>
      <c r="D2772" s="329"/>
    </row>
    <row r="2773" s="287" customFormat="1" ht="12" spans="1:4">
      <c r="A2773" s="288"/>
      <c r="B2773" s="329"/>
      <c r="C2773" s="329"/>
      <c r="D2773" s="329"/>
    </row>
    <row r="2774" s="287" customFormat="1" ht="12" spans="1:4">
      <c r="A2774" s="288"/>
      <c r="B2774" s="329"/>
      <c r="C2774" s="329"/>
      <c r="D2774" s="329"/>
    </row>
    <row r="2775" s="287" customFormat="1" ht="12" spans="1:4">
      <c r="A2775" s="288"/>
      <c r="B2775" s="329"/>
      <c r="C2775" s="329"/>
      <c r="D2775" s="329"/>
    </row>
    <row r="2776" s="287" customFormat="1" ht="12" spans="1:4">
      <c r="A2776" s="288"/>
      <c r="B2776" s="329"/>
      <c r="C2776" s="329"/>
      <c r="D2776" s="329"/>
    </row>
    <row r="2777" s="287" customFormat="1" ht="12" spans="1:4">
      <c r="A2777" s="288"/>
      <c r="B2777" s="329"/>
      <c r="C2777" s="329"/>
      <c r="D2777" s="329"/>
    </row>
    <row r="2778" s="287" customFormat="1" ht="12" spans="1:4">
      <c r="A2778" s="288"/>
      <c r="B2778" s="329"/>
      <c r="C2778" s="329"/>
      <c r="D2778" s="329"/>
    </row>
    <row r="2779" s="287" customFormat="1" ht="12" spans="1:4">
      <c r="A2779" s="288"/>
      <c r="B2779" s="329"/>
      <c r="C2779" s="329"/>
      <c r="D2779" s="329"/>
    </row>
    <row r="2780" s="287" customFormat="1" ht="12" spans="1:4">
      <c r="A2780" s="288"/>
      <c r="B2780" s="329"/>
      <c r="C2780" s="329"/>
      <c r="D2780" s="329"/>
    </row>
    <row r="2781" s="287" customFormat="1" ht="12" spans="1:4">
      <c r="A2781" s="288"/>
      <c r="B2781" s="329"/>
      <c r="C2781" s="329"/>
      <c r="D2781" s="329"/>
    </row>
    <row r="2782" s="287" customFormat="1" ht="12" spans="1:4">
      <c r="A2782" s="288"/>
      <c r="B2782" s="329"/>
      <c r="C2782" s="329"/>
      <c r="D2782" s="329"/>
    </row>
    <row r="2783" s="287" customFormat="1" ht="12" spans="1:4">
      <c r="A2783" s="288"/>
      <c r="B2783" s="329"/>
      <c r="C2783" s="329"/>
      <c r="D2783" s="329"/>
    </row>
    <row r="2784" s="287" customFormat="1" ht="12" spans="1:4">
      <c r="A2784" s="288"/>
      <c r="B2784" s="329"/>
      <c r="C2784" s="329"/>
      <c r="D2784" s="329"/>
    </row>
    <row r="2785" s="287" customFormat="1" ht="12" spans="1:4">
      <c r="A2785" s="288"/>
      <c r="B2785" s="329"/>
      <c r="C2785" s="329"/>
      <c r="D2785" s="329"/>
    </row>
    <row r="2786" s="287" customFormat="1" ht="12" spans="1:4">
      <c r="A2786" s="288"/>
      <c r="B2786" s="329"/>
      <c r="C2786" s="329"/>
      <c r="D2786" s="329"/>
    </row>
    <row r="2787" s="287" customFormat="1" ht="12" spans="1:4">
      <c r="A2787" s="288"/>
      <c r="B2787" s="329"/>
      <c r="C2787" s="329"/>
      <c r="D2787" s="329"/>
    </row>
    <row r="2788" s="287" customFormat="1" ht="12" spans="1:4">
      <c r="A2788" s="288"/>
      <c r="B2788" s="329"/>
      <c r="C2788" s="329"/>
      <c r="D2788" s="329"/>
    </row>
    <row r="2789" s="287" customFormat="1" ht="12" spans="1:4">
      <c r="A2789" s="288"/>
      <c r="B2789" s="329"/>
      <c r="C2789" s="329"/>
      <c r="D2789" s="329"/>
    </row>
    <row r="2790" s="287" customFormat="1" ht="12" spans="1:4">
      <c r="A2790" s="288"/>
      <c r="B2790" s="329"/>
      <c r="C2790" s="329"/>
      <c r="D2790" s="329"/>
    </row>
    <row r="2791" s="287" customFormat="1" ht="12" spans="1:4">
      <c r="A2791" s="288"/>
      <c r="B2791" s="329"/>
      <c r="C2791" s="329"/>
      <c r="D2791" s="329"/>
    </row>
    <row r="2792" s="287" customFormat="1" ht="12" spans="1:4">
      <c r="A2792" s="288"/>
      <c r="B2792" s="329"/>
      <c r="C2792" s="329"/>
      <c r="D2792" s="329"/>
    </row>
    <row r="2793" s="287" customFormat="1" ht="12" spans="1:4">
      <c r="A2793" s="288"/>
      <c r="B2793" s="329"/>
      <c r="C2793" s="329"/>
      <c r="D2793" s="329"/>
    </row>
    <row r="2794" s="287" customFormat="1" ht="12" spans="1:4">
      <c r="A2794" s="288"/>
      <c r="B2794" s="329"/>
      <c r="C2794" s="329"/>
      <c r="D2794" s="329"/>
    </row>
    <row r="2795" s="287" customFormat="1" ht="12" spans="1:4">
      <c r="A2795" s="288"/>
      <c r="B2795" s="329"/>
      <c r="C2795" s="329"/>
      <c r="D2795" s="329"/>
    </row>
    <row r="2796" s="287" customFormat="1" ht="12" spans="1:4">
      <c r="A2796" s="288"/>
      <c r="B2796" s="329"/>
      <c r="C2796" s="329"/>
      <c r="D2796" s="329"/>
    </row>
    <row r="2797" s="287" customFormat="1" ht="12" spans="1:4">
      <c r="A2797" s="288"/>
      <c r="B2797" s="329"/>
      <c r="C2797" s="329"/>
      <c r="D2797" s="329"/>
    </row>
    <row r="2798" s="287" customFormat="1" ht="12" spans="1:4">
      <c r="A2798" s="288"/>
      <c r="B2798" s="329"/>
      <c r="C2798" s="329"/>
      <c r="D2798" s="329"/>
    </row>
    <row r="2799" s="287" customFormat="1" ht="12" spans="1:4">
      <c r="A2799" s="288"/>
      <c r="B2799" s="329"/>
      <c r="C2799" s="329"/>
      <c r="D2799" s="329"/>
    </row>
    <row r="2800" s="287" customFormat="1" ht="12" spans="1:4">
      <c r="A2800" s="288"/>
      <c r="B2800" s="329"/>
      <c r="C2800" s="329"/>
      <c r="D2800" s="329"/>
    </row>
    <row r="2801" s="287" customFormat="1" ht="12" spans="1:4">
      <c r="A2801" s="288"/>
      <c r="B2801" s="329"/>
      <c r="C2801" s="329"/>
      <c r="D2801" s="329"/>
    </row>
    <row r="2802" s="287" customFormat="1" ht="12" spans="1:4">
      <c r="A2802" s="288"/>
      <c r="B2802" s="329"/>
      <c r="C2802" s="329"/>
      <c r="D2802" s="329"/>
    </row>
    <row r="2803" s="287" customFormat="1" ht="12" spans="1:4">
      <c r="A2803" s="288"/>
      <c r="B2803" s="329"/>
      <c r="C2803" s="329"/>
      <c r="D2803" s="329"/>
    </row>
    <row r="2804" s="287" customFormat="1" ht="12" spans="1:4">
      <c r="A2804" s="288"/>
      <c r="B2804" s="329"/>
      <c r="C2804" s="329"/>
      <c r="D2804" s="329"/>
    </row>
    <row r="2805" s="287" customFormat="1" ht="12" spans="1:4">
      <c r="A2805" s="288"/>
      <c r="B2805" s="329"/>
      <c r="C2805" s="329"/>
      <c r="D2805" s="329"/>
    </row>
    <row r="2806" s="287" customFormat="1" ht="12" spans="1:4">
      <c r="A2806" s="288"/>
      <c r="B2806" s="329"/>
      <c r="C2806" s="329"/>
      <c r="D2806" s="329"/>
    </row>
    <row r="2807" s="287" customFormat="1" ht="12" spans="1:4">
      <c r="A2807" s="288"/>
      <c r="B2807" s="329"/>
      <c r="C2807" s="329"/>
      <c r="D2807" s="329"/>
    </row>
    <row r="2808" s="287" customFormat="1" ht="12" spans="1:4">
      <c r="A2808" s="288"/>
      <c r="B2808" s="329"/>
      <c r="C2808" s="329"/>
      <c r="D2808" s="329"/>
    </row>
    <row r="2809" s="287" customFormat="1" ht="12" spans="1:4">
      <c r="A2809" s="288"/>
      <c r="B2809" s="329"/>
      <c r="C2809" s="329"/>
      <c r="D2809" s="329"/>
    </row>
    <row r="2810" s="287" customFormat="1" ht="12" spans="1:4">
      <c r="A2810" s="288"/>
      <c r="B2810" s="329"/>
      <c r="C2810" s="329"/>
      <c r="D2810" s="329"/>
    </row>
    <row r="2811" s="287" customFormat="1" ht="12" spans="1:4">
      <c r="A2811" s="288"/>
      <c r="B2811" s="329"/>
      <c r="C2811" s="329"/>
      <c r="D2811" s="329"/>
    </row>
    <row r="2812" s="287" customFormat="1" ht="12" spans="1:4">
      <c r="A2812" s="288"/>
      <c r="B2812" s="329"/>
      <c r="C2812" s="329"/>
      <c r="D2812" s="329"/>
    </row>
    <row r="2813" s="287" customFormat="1" ht="12" spans="1:4">
      <c r="A2813" s="288"/>
      <c r="B2813" s="329"/>
      <c r="C2813" s="329"/>
      <c r="D2813" s="329"/>
    </row>
    <row r="2814" s="287" customFormat="1" ht="12" spans="1:4">
      <c r="A2814" s="288"/>
      <c r="B2814" s="329"/>
      <c r="C2814" s="329"/>
      <c r="D2814" s="329"/>
    </row>
    <row r="2815" s="287" customFormat="1" ht="12" spans="1:4">
      <c r="A2815" s="288"/>
      <c r="B2815" s="329"/>
      <c r="C2815" s="329"/>
      <c r="D2815" s="329"/>
    </row>
    <row r="2816" s="287" customFormat="1" ht="12" spans="1:4">
      <c r="A2816" s="288"/>
      <c r="B2816" s="329"/>
      <c r="C2816" s="329"/>
      <c r="D2816" s="329"/>
    </row>
    <row r="2817" s="287" customFormat="1" ht="12" spans="1:4">
      <c r="A2817" s="288"/>
      <c r="B2817" s="329"/>
      <c r="C2817" s="329"/>
      <c r="D2817" s="329"/>
    </row>
    <row r="2818" s="287" customFormat="1" ht="12" spans="1:4">
      <c r="A2818" s="288"/>
      <c r="B2818" s="329"/>
      <c r="C2818" s="329"/>
      <c r="D2818" s="329"/>
    </row>
    <row r="2819" s="287" customFormat="1" ht="12" spans="1:4">
      <c r="A2819" s="288"/>
      <c r="B2819" s="329"/>
      <c r="C2819" s="329"/>
      <c r="D2819" s="329"/>
    </row>
    <row r="2820" s="287" customFormat="1" ht="12" spans="1:4">
      <c r="A2820" s="288"/>
      <c r="B2820" s="329"/>
      <c r="C2820" s="329"/>
      <c r="D2820" s="329"/>
    </row>
    <row r="2821" s="287" customFormat="1" ht="12" spans="1:4">
      <c r="A2821" s="288"/>
      <c r="B2821" s="329"/>
      <c r="C2821" s="329"/>
      <c r="D2821" s="329"/>
    </row>
    <row r="2822" s="287" customFormat="1" ht="12" spans="1:4">
      <c r="A2822" s="288"/>
      <c r="B2822" s="329"/>
      <c r="C2822" s="329"/>
      <c r="D2822" s="329"/>
    </row>
    <row r="2823" s="287" customFormat="1" ht="12" spans="1:4">
      <c r="A2823" s="288"/>
      <c r="B2823" s="329"/>
      <c r="C2823" s="329"/>
      <c r="D2823" s="329"/>
    </row>
    <row r="2824" s="287" customFormat="1" ht="12" spans="1:4">
      <c r="A2824" s="288"/>
      <c r="B2824" s="329"/>
      <c r="C2824" s="329"/>
      <c r="D2824" s="329"/>
    </row>
    <row r="2825" s="287" customFormat="1" ht="12" spans="1:4">
      <c r="A2825" s="288"/>
      <c r="B2825" s="329"/>
      <c r="C2825" s="329"/>
      <c r="D2825" s="329"/>
    </row>
    <row r="2826" s="287" customFormat="1" ht="12" spans="1:4">
      <c r="A2826" s="288"/>
      <c r="B2826" s="329"/>
      <c r="C2826" s="329"/>
      <c r="D2826" s="329"/>
    </row>
    <row r="2827" s="287" customFormat="1" ht="12" spans="1:4">
      <c r="A2827" s="288"/>
      <c r="B2827" s="329"/>
      <c r="C2827" s="329"/>
      <c r="D2827" s="329"/>
    </row>
    <row r="2828" s="287" customFormat="1" ht="12" spans="1:4">
      <c r="A2828" s="288"/>
      <c r="B2828" s="329"/>
      <c r="C2828" s="329"/>
      <c r="D2828" s="329"/>
    </row>
    <row r="2829" s="287" customFormat="1" ht="12" spans="1:4">
      <c r="A2829" s="288"/>
      <c r="B2829" s="329"/>
      <c r="C2829" s="329"/>
      <c r="D2829" s="329"/>
    </row>
    <row r="2830" s="287" customFormat="1" ht="12" spans="1:4">
      <c r="A2830" s="288"/>
      <c r="B2830" s="329"/>
      <c r="C2830" s="329"/>
      <c r="D2830" s="329"/>
    </row>
    <row r="2831" s="287" customFormat="1" ht="12" spans="1:4">
      <c r="A2831" s="288"/>
      <c r="B2831" s="329"/>
      <c r="C2831" s="329"/>
      <c r="D2831" s="329"/>
    </row>
    <row r="2832" s="287" customFormat="1" ht="12" spans="1:4">
      <c r="A2832" s="288"/>
      <c r="B2832" s="329"/>
      <c r="C2832" s="329"/>
      <c r="D2832" s="329"/>
    </row>
    <row r="2833" s="287" customFormat="1" ht="12" spans="1:4">
      <c r="A2833" s="288"/>
      <c r="B2833" s="329"/>
      <c r="C2833" s="329"/>
      <c r="D2833" s="329"/>
    </row>
    <row r="2834" s="287" customFormat="1" ht="12" spans="1:4">
      <c r="A2834" s="288"/>
      <c r="B2834" s="329"/>
      <c r="C2834" s="329"/>
      <c r="D2834" s="329"/>
    </row>
    <row r="2835" s="287" customFormat="1" ht="12" spans="1:4">
      <c r="A2835" s="288"/>
      <c r="B2835" s="329"/>
      <c r="C2835" s="329"/>
      <c r="D2835" s="329"/>
    </row>
    <row r="2836" s="287" customFormat="1" ht="12" spans="1:4">
      <c r="A2836" s="288"/>
      <c r="B2836" s="329"/>
      <c r="C2836" s="329"/>
      <c r="D2836" s="329"/>
    </row>
    <row r="2837" s="287" customFormat="1" ht="12" spans="1:4">
      <c r="A2837" s="288"/>
      <c r="B2837" s="329"/>
      <c r="C2837" s="329"/>
      <c r="D2837" s="329"/>
    </row>
    <row r="2838" s="287" customFormat="1" ht="12" spans="1:4">
      <c r="A2838" s="288"/>
      <c r="B2838" s="329"/>
      <c r="C2838" s="329"/>
      <c r="D2838" s="329"/>
    </row>
    <row r="2839" s="287" customFormat="1" ht="12" spans="1:4">
      <c r="A2839" s="288"/>
      <c r="B2839" s="329"/>
      <c r="C2839" s="329"/>
      <c r="D2839" s="329"/>
    </row>
    <row r="2840" s="287" customFormat="1" ht="12" spans="1:4">
      <c r="A2840" s="288"/>
      <c r="B2840" s="329"/>
      <c r="C2840" s="329"/>
      <c r="D2840" s="329"/>
    </row>
    <row r="2841" s="287" customFormat="1" ht="12" spans="1:4">
      <c r="A2841" s="288"/>
      <c r="B2841" s="329"/>
      <c r="C2841" s="329"/>
      <c r="D2841" s="329"/>
    </row>
    <row r="2842" s="287" customFormat="1" ht="12" spans="1:4">
      <c r="A2842" s="288"/>
      <c r="B2842" s="329"/>
      <c r="C2842" s="329"/>
      <c r="D2842" s="329"/>
    </row>
    <row r="2843" s="287" customFormat="1" ht="12" spans="1:4">
      <c r="A2843" s="288"/>
      <c r="B2843" s="329"/>
      <c r="C2843" s="329"/>
      <c r="D2843" s="329"/>
    </row>
    <row r="2844" s="287" customFormat="1" ht="12" spans="1:4">
      <c r="A2844" s="288"/>
      <c r="B2844" s="329"/>
      <c r="C2844" s="329"/>
      <c r="D2844" s="329"/>
    </row>
    <row r="2845" s="287" customFormat="1" ht="12" spans="1:4">
      <c r="A2845" s="288"/>
      <c r="B2845" s="329"/>
      <c r="C2845" s="329"/>
      <c r="D2845" s="329"/>
    </row>
    <row r="2846" s="287" customFormat="1" ht="12" spans="1:4">
      <c r="A2846" s="288"/>
      <c r="B2846" s="329"/>
      <c r="C2846" s="329"/>
      <c r="D2846" s="329"/>
    </row>
    <row r="2847" s="287" customFormat="1" ht="12" spans="1:4">
      <c r="A2847" s="288"/>
      <c r="B2847" s="329"/>
      <c r="C2847" s="329"/>
      <c r="D2847" s="329"/>
    </row>
    <row r="2848" s="287" customFormat="1" ht="12" spans="1:4">
      <c r="A2848" s="288"/>
      <c r="B2848" s="329"/>
      <c r="C2848" s="329"/>
      <c r="D2848" s="329"/>
    </row>
    <row r="2849" s="287" customFormat="1" ht="12" spans="1:4">
      <c r="A2849" s="288"/>
      <c r="B2849" s="329"/>
      <c r="C2849" s="329"/>
      <c r="D2849" s="329"/>
    </row>
    <row r="2850" s="287" customFormat="1" ht="12" spans="1:4">
      <c r="A2850" s="288"/>
      <c r="B2850" s="329"/>
      <c r="C2850" s="329"/>
      <c r="D2850" s="329"/>
    </row>
    <row r="2851" s="287" customFormat="1" ht="12" spans="1:4">
      <c r="A2851" s="288"/>
      <c r="B2851" s="329"/>
      <c r="C2851" s="329"/>
      <c r="D2851" s="329"/>
    </row>
    <row r="2852" s="287" customFormat="1" ht="12" spans="1:4">
      <c r="A2852" s="288"/>
      <c r="B2852" s="329"/>
      <c r="C2852" s="329"/>
      <c r="D2852" s="329"/>
    </row>
    <row r="2853" s="287" customFormat="1" ht="12" spans="1:4">
      <c r="A2853" s="288"/>
      <c r="B2853" s="329"/>
      <c r="C2853" s="329"/>
      <c r="D2853" s="329"/>
    </row>
    <row r="2854" s="287" customFormat="1" ht="12" spans="1:4">
      <c r="A2854" s="288"/>
      <c r="B2854" s="329"/>
      <c r="C2854" s="329"/>
      <c r="D2854" s="329"/>
    </row>
    <row r="2855" s="287" customFormat="1" ht="12" spans="1:4">
      <c r="A2855" s="288"/>
      <c r="B2855" s="329"/>
      <c r="C2855" s="329"/>
      <c r="D2855" s="329"/>
    </row>
    <row r="2856" s="287" customFormat="1" ht="12" spans="1:4">
      <c r="A2856" s="288"/>
      <c r="B2856" s="329"/>
      <c r="C2856" s="329"/>
      <c r="D2856" s="329"/>
    </row>
    <row r="2857" s="287" customFormat="1" ht="12" spans="1:4">
      <c r="A2857" s="288"/>
      <c r="B2857" s="329"/>
      <c r="C2857" s="329"/>
      <c r="D2857" s="329"/>
    </row>
    <row r="2858" s="287" customFormat="1" ht="12" spans="1:4">
      <c r="A2858" s="288"/>
      <c r="B2858" s="329"/>
      <c r="C2858" s="329"/>
      <c r="D2858" s="329"/>
    </row>
    <row r="2859" s="287" customFormat="1" ht="12" spans="1:4">
      <c r="A2859" s="288"/>
      <c r="B2859" s="329"/>
      <c r="C2859" s="329"/>
      <c r="D2859" s="329"/>
    </row>
    <row r="2860" s="287" customFormat="1" ht="12" spans="1:4">
      <c r="A2860" s="288"/>
      <c r="B2860" s="329"/>
      <c r="C2860" s="329"/>
      <c r="D2860" s="329"/>
    </row>
    <row r="2861" s="287" customFormat="1" ht="12" spans="1:4">
      <c r="A2861" s="288"/>
      <c r="B2861" s="329"/>
      <c r="C2861" s="329"/>
      <c r="D2861" s="329"/>
    </row>
  </sheetData>
  <mergeCells count="26">
    <mergeCell ref="A1:F1"/>
    <mergeCell ref="A2:F2"/>
    <mergeCell ref="A4:F4"/>
    <mergeCell ref="A5:B5"/>
    <mergeCell ref="A102:F102"/>
    <mergeCell ref="A103:B103"/>
    <mergeCell ref="A115:D115"/>
    <mergeCell ref="A116:B116"/>
    <mergeCell ref="A120:D120"/>
    <mergeCell ref="A126:D126"/>
    <mergeCell ref="A131:F131"/>
    <mergeCell ref="A132:B132"/>
    <mergeCell ref="C5:C6"/>
    <mergeCell ref="C103:C104"/>
    <mergeCell ref="C116:C117"/>
    <mergeCell ref="C132:C133"/>
    <mergeCell ref="D5:D6"/>
    <mergeCell ref="D103:D104"/>
    <mergeCell ref="D116:D117"/>
    <mergeCell ref="D132:D133"/>
    <mergeCell ref="E5:E6"/>
    <mergeCell ref="E103:E104"/>
    <mergeCell ref="E132:E133"/>
    <mergeCell ref="F5:F6"/>
    <mergeCell ref="F103:F104"/>
    <mergeCell ref="F132:F133"/>
  </mergeCells>
  <pageMargins left="0.94488188976378" right="0.354330708661417" top="0.984251968503937" bottom="0.984251968503937" header="0.511811023622047" footer="0.511811023622047"/>
  <pageSetup paperSize="9" orientation="portrait" horizontalDpi="180" verticalDpi="18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topLeftCell="A42" workbookViewId="0">
      <selection activeCell="N100" sqref="N100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678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512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513</v>
      </c>
      <c r="E4" s="154"/>
      <c r="F4" s="154"/>
      <c r="G4" s="155"/>
      <c r="H4" s="145" t="s">
        <v>514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515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516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517</v>
      </c>
      <c r="B7" s="164"/>
      <c r="C7" s="165" t="s">
        <v>518</v>
      </c>
      <c r="D7" s="166" t="s">
        <v>519</v>
      </c>
      <c r="E7" s="167"/>
      <c r="F7" s="163" t="s">
        <v>520</v>
      </c>
      <c r="G7" s="163"/>
    </row>
    <row r="8" s="7" customFormat="1" ht="14.25" hidden="1" customHeight="1" spans="1:14">
      <c r="A8" s="163"/>
      <c r="B8" s="168"/>
      <c r="C8" s="165"/>
      <c r="D8" s="163" t="s">
        <v>521</v>
      </c>
      <c r="E8" s="163" t="s">
        <v>522</v>
      </c>
      <c r="F8" s="163" t="s">
        <v>523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524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525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526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517</v>
      </c>
      <c r="B18" s="181"/>
      <c r="C18" s="182" t="s">
        <v>518</v>
      </c>
      <c r="D18" s="166" t="s">
        <v>519</v>
      </c>
      <c r="E18" s="167"/>
      <c r="F18" s="166" t="s">
        <v>527</v>
      </c>
      <c r="G18" s="167"/>
      <c r="H18" s="183" t="s">
        <v>528</v>
      </c>
      <c r="I18" s="183" t="s">
        <v>529</v>
      </c>
    </row>
    <row r="19" s="7" customFormat="1" spans="1:14">
      <c r="A19" s="184"/>
      <c r="B19" s="184"/>
      <c r="C19" s="185"/>
      <c r="D19" s="183" t="s">
        <v>521</v>
      </c>
      <c r="E19" s="183" t="s">
        <v>522</v>
      </c>
      <c r="F19" s="163" t="s">
        <v>530</v>
      </c>
      <c r="G19" s="163"/>
      <c r="H19" s="183" t="s">
        <v>531</v>
      </c>
      <c r="I19" s="183" t="s">
        <v>530</v>
      </c>
    </row>
    <row r="20" s="7" customFormat="1" ht="18" customHeight="1" spans="1:14">
      <c r="A20" s="186" t="s">
        <v>10</v>
      </c>
      <c r="B20" s="186" t="s">
        <v>11</v>
      </c>
      <c r="C20" s="187" t="s">
        <v>679</v>
      </c>
      <c r="D20" s="172">
        <v>46057</v>
      </c>
      <c r="E20" s="172">
        <f t="shared" ref="E20:E24" si="0">D20+1</f>
        <v>46058</v>
      </c>
      <c r="F20" s="188">
        <f t="shared" ref="F20:F24" si="1">E20+12</f>
        <v>46070</v>
      </c>
      <c r="G20" s="189"/>
      <c r="H20" s="172">
        <f t="shared" ref="H20:H24" si="2">F20+5</f>
        <v>46075</v>
      </c>
      <c r="I20" s="172">
        <f t="shared" ref="I20:I24" si="3">H20+2</f>
        <v>46077</v>
      </c>
      <c r="J20" s="190"/>
      <c r="K20" s="100"/>
      <c r="L20" s="100"/>
    </row>
    <row r="21" s="7" customFormat="1" ht="18" customHeight="1" spans="1:14">
      <c r="A21" s="186" t="s">
        <v>17</v>
      </c>
      <c r="B21" s="191" t="s">
        <v>18</v>
      </c>
      <c r="C21" s="187" t="s">
        <v>679</v>
      </c>
      <c r="D21" s="172">
        <f t="shared" ref="D21:D24" si="4">D20+7</f>
        <v>46064</v>
      </c>
      <c r="E21" s="172">
        <f t="shared" si="0"/>
        <v>46065</v>
      </c>
      <c r="F21" s="188">
        <f t="shared" si="1"/>
        <v>46077</v>
      </c>
      <c r="G21" s="189"/>
      <c r="H21" s="172">
        <f t="shared" si="2"/>
        <v>46082</v>
      </c>
      <c r="I21" s="172">
        <f t="shared" si="3"/>
        <v>46084</v>
      </c>
    </row>
    <row r="22" s="7" customFormat="1" ht="18" customHeight="1" spans="1:14">
      <c r="A22" s="186" t="s">
        <v>272</v>
      </c>
      <c r="B22" s="186" t="s">
        <v>273</v>
      </c>
      <c r="C22" s="187" t="s">
        <v>679</v>
      </c>
      <c r="D22" s="172">
        <f t="shared" si="4"/>
        <v>46071</v>
      </c>
      <c r="E22" s="172">
        <f t="shared" si="0"/>
        <v>46072</v>
      </c>
      <c r="F22" s="188">
        <f t="shared" si="1"/>
        <v>46084</v>
      </c>
      <c r="G22" s="189"/>
      <c r="H22" s="172">
        <f t="shared" si="2"/>
        <v>46089</v>
      </c>
      <c r="I22" s="172">
        <f t="shared" si="3"/>
        <v>46091</v>
      </c>
    </row>
    <row r="23" s="7" customFormat="1" ht="18" customHeight="1" spans="1:14">
      <c r="A23" s="186" t="s">
        <v>14</v>
      </c>
      <c r="B23" s="186" t="s">
        <v>532</v>
      </c>
      <c r="C23" s="187" t="s">
        <v>680</v>
      </c>
      <c r="D23" s="172">
        <f t="shared" si="4"/>
        <v>46078</v>
      </c>
      <c r="E23" s="172">
        <f t="shared" si="0"/>
        <v>46079</v>
      </c>
      <c r="F23" s="188">
        <f t="shared" si="1"/>
        <v>46091</v>
      </c>
      <c r="G23" s="189"/>
      <c r="H23" s="172">
        <f t="shared" si="2"/>
        <v>46096</v>
      </c>
      <c r="I23" s="172">
        <f t="shared" si="3"/>
        <v>46098</v>
      </c>
    </row>
    <row r="24" s="7" customFormat="1" ht="18" customHeight="1" spans="1:14">
      <c r="A24" s="186" t="s">
        <v>275</v>
      </c>
      <c r="B24" s="186" t="s">
        <v>276</v>
      </c>
      <c r="C24" s="187" t="s">
        <v>680</v>
      </c>
      <c r="D24" s="172">
        <f t="shared" si="4"/>
        <v>46085</v>
      </c>
      <c r="E24" s="172">
        <f t="shared" si="0"/>
        <v>46086</v>
      </c>
      <c r="F24" s="188">
        <f t="shared" si="1"/>
        <v>46098</v>
      </c>
      <c r="G24" s="189"/>
      <c r="H24" s="172">
        <f t="shared" si="2"/>
        <v>46103</v>
      </c>
      <c r="I24" s="172">
        <f t="shared" si="3"/>
        <v>46105</v>
      </c>
    </row>
    <row r="25" s="2" customFormat="1" ht="15.95" customHeight="1" spans="1:14">
      <c r="A25" s="174" t="s">
        <v>533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681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517</v>
      </c>
      <c r="B29" s="181"/>
      <c r="C29" s="182" t="s">
        <v>518</v>
      </c>
      <c r="D29" s="166" t="s">
        <v>519</v>
      </c>
      <c r="E29" s="167"/>
      <c r="F29" s="166" t="s">
        <v>536</v>
      </c>
      <c r="G29" s="167"/>
      <c r="H29" s="183" t="s">
        <v>537</v>
      </c>
      <c r="I29" s="183" t="s">
        <v>682</v>
      </c>
      <c r="J29" s="192"/>
    </row>
    <row r="30" s="7" customFormat="1" spans="1:14">
      <c r="A30" s="184"/>
      <c r="B30" s="184"/>
      <c r="C30" s="185"/>
      <c r="D30" s="183" t="s">
        <v>521</v>
      </c>
      <c r="E30" s="183" t="s">
        <v>538</v>
      </c>
      <c r="F30" s="163" t="s">
        <v>539</v>
      </c>
      <c r="G30" s="163"/>
      <c r="H30" s="183" t="s">
        <v>523</v>
      </c>
      <c r="I30" s="183" t="s">
        <v>539</v>
      </c>
      <c r="J30" s="192"/>
    </row>
    <row r="31" s="7" customFormat="1" ht="18" customHeight="1" spans="1:14">
      <c r="A31" s="186" t="s">
        <v>540</v>
      </c>
      <c r="B31" s="186" t="s">
        <v>541</v>
      </c>
      <c r="C31" s="187">
        <v>2604</v>
      </c>
      <c r="D31" s="172">
        <v>46059</v>
      </c>
      <c r="E31" s="172">
        <f t="shared" ref="E31:E35" si="5">D31+1</f>
        <v>46060</v>
      </c>
      <c r="F31" s="188">
        <f t="shared" ref="F31:F35" si="6">E31+10</f>
        <v>46070</v>
      </c>
      <c r="G31" s="189"/>
      <c r="H31" s="172">
        <f t="shared" ref="H31:H35" si="7">E31+11</f>
        <v>46071</v>
      </c>
      <c r="I31" s="172">
        <f t="shared" ref="I31:I35" si="8">E31+15</f>
        <v>46075</v>
      </c>
      <c r="J31" s="193"/>
    </row>
    <row r="32" s="7" customFormat="1" ht="18" customHeight="1" spans="1:14">
      <c r="A32" s="186" t="s">
        <v>278</v>
      </c>
      <c r="B32" s="191" t="s">
        <v>279</v>
      </c>
      <c r="C32" s="187">
        <v>2604</v>
      </c>
      <c r="D32" s="172">
        <f t="shared" ref="D32:D35" si="9">D31+7</f>
        <v>46066</v>
      </c>
      <c r="E32" s="172">
        <f t="shared" si="5"/>
        <v>46067</v>
      </c>
      <c r="F32" s="188">
        <f t="shared" si="6"/>
        <v>46077</v>
      </c>
      <c r="G32" s="189"/>
      <c r="H32" s="172">
        <f t="shared" si="7"/>
        <v>46078</v>
      </c>
      <c r="I32" s="172">
        <f t="shared" si="8"/>
        <v>46082</v>
      </c>
      <c r="J32" s="193"/>
    </row>
    <row r="33" s="7" customFormat="1" ht="18" customHeight="1" spans="1:14">
      <c r="A33" s="186" t="s">
        <v>287</v>
      </c>
      <c r="B33" s="186" t="s">
        <v>288</v>
      </c>
      <c r="C33" s="187">
        <v>2604</v>
      </c>
      <c r="D33" s="172">
        <f t="shared" si="9"/>
        <v>46073</v>
      </c>
      <c r="E33" s="172">
        <f t="shared" si="5"/>
        <v>46074</v>
      </c>
      <c r="F33" s="188">
        <f t="shared" si="6"/>
        <v>46084</v>
      </c>
      <c r="G33" s="189"/>
      <c r="H33" s="172">
        <f t="shared" si="7"/>
        <v>46085</v>
      </c>
      <c r="I33" s="172">
        <f t="shared" si="8"/>
        <v>46089</v>
      </c>
      <c r="J33" s="193"/>
    </row>
    <row r="34" s="7" customFormat="1" ht="18" customHeight="1" spans="1:14">
      <c r="A34" s="186" t="s">
        <v>10</v>
      </c>
      <c r="B34" s="186" t="s">
        <v>11</v>
      </c>
      <c r="C34" s="187">
        <v>2606</v>
      </c>
      <c r="D34" s="172">
        <f t="shared" si="9"/>
        <v>46080</v>
      </c>
      <c r="E34" s="172">
        <f t="shared" si="5"/>
        <v>46081</v>
      </c>
      <c r="F34" s="188">
        <f t="shared" si="6"/>
        <v>46091</v>
      </c>
      <c r="G34" s="189"/>
      <c r="H34" s="172">
        <f t="shared" si="7"/>
        <v>46092</v>
      </c>
      <c r="I34" s="172">
        <f t="shared" si="8"/>
        <v>46096</v>
      </c>
      <c r="J34" s="193"/>
    </row>
    <row r="35" s="7" customFormat="1" ht="18" customHeight="1" spans="1:14">
      <c r="A35" s="186" t="s">
        <v>540</v>
      </c>
      <c r="B35" s="186" t="s">
        <v>541</v>
      </c>
      <c r="C35" s="187">
        <v>2606</v>
      </c>
      <c r="D35" s="172">
        <f t="shared" si="9"/>
        <v>46087</v>
      </c>
      <c r="E35" s="172">
        <f t="shared" si="5"/>
        <v>46088</v>
      </c>
      <c r="F35" s="188">
        <f t="shared" si="6"/>
        <v>46098</v>
      </c>
      <c r="G35" s="189"/>
      <c r="H35" s="172">
        <f t="shared" si="7"/>
        <v>46099</v>
      </c>
      <c r="I35" s="172">
        <f t="shared" si="8"/>
        <v>46103</v>
      </c>
      <c r="J35" s="193"/>
    </row>
    <row r="36" s="2" customFormat="1" ht="15.95" customHeight="1" spans="1:14">
      <c r="A36" s="174" t="s">
        <v>524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543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517</v>
      </c>
      <c r="B40" s="181"/>
      <c r="C40" s="182" t="s">
        <v>518</v>
      </c>
      <c r="D40" s="166" t="s">
        <v>519</v>
      </c>
      <c r="E40" s="167"/>
      <c r="F40" s="166" t="s">
        <v>544</v>
      </c>
      <c r="G40" s="167"/>
      <c r="H40" s="183" t="s">
        <v>545</v>
      </c>
      <c r="I40" s="183" t="s">
        <v>546</v>
      </c>
    </row>
    <row r="41" s="7" customFormat="1" spans="1:14">
      <c r="A41" s="184"/>
      <c r="B41" s="184"/>
      <c r="C41" s="185"/>
      <c r="D41" s="183" t="s">
        <v>521</v>
      </c>
      <c r="E41" s="183" t="s">
        <v>522</v>
      </c>
      <c r="F41" s="166" t="s">
        <v>539</v>
      </c>
      <c r="G41" s="167"/>
      <c r="H41" s="183" t="s">
        <v>547</v>
      </c>
      <c r="I41" s="183" t="s">
        <v>547</v>
      </c>
    </row>
    <row r="42" s="7" customFormat="1" ht="18" customHeight="1" spans="1:14">
      <c r="A42" s="186" t="s">
        <v>73</v>
      </c>
      <c r="B42" s="186" t="s">
        <v>74</v>
      </c>
      <c r="C42" s="187">
        <v>2604</v>
      </c>
      <c r="D42" s="172">
        <v>46060</v>
      </c>
      <c r="E42" s="172">
        <f t="shared" ref="E42:E46" si="10">D42+1</f>
        <v>46061</v>
      </c>
      <c r="F42" s="188">
        <f t="shared" ref="F42:F46" si="11">E42+8</f>
        <v>46069</v>
      </c>
      <c r="G42" s="189"/>
      <c r="H42" s="172">
        <f t="shared" ref="H42:H46" si="12">F42+2</f>
        <v>46071</v>
      </c>
      <c r="I42" s="172">
        <f t="shared" ref="I42:I46" si="13">H42+1</f>
        <v>46072</v>
      </c>
    </row>
    <row r="43" s="7" customFormat="1" ht="18" customHeight="1" spans="1:14">
      <c r="A43" s="186" t="s">
        <v>281</v>
      </c>
      <c r="B43" s="186" t="s">
        <v>282</v>
      </c>
      <c r="C43" s="194">
        <v>2606</v>
      </c>
      <c r="D43" s="172">
        <f t="shared" ref="D43:D46" si="14">D42+7</f>
        <v>46067</v>
      </c>
      <c r="E43" s="172">
        <f t="shared" si="10"/>
        <v>46068</v>
      </c>
      <c r="F43" s="188">
        <f t="shared" si="11"/>
        <v>46076</v>
      </c>
      <c r="G43" s="189"/>
      <c r="H43" s="172">
        <f t="shared" si="12"/>
        <v>46078</v>
      </c>
      <c r="I43" s="172">
        <f t="shared" si="13"/>
        <v>46079</v>
      </c>
    </row>
    <row r="44" s="7" customFormat="1" ht="18" customHeight="1" spans="1:14">
      <c r="A44" s="186" t="s">
        <v>188</v>
      </c>
      <c r="B44" s="186" t="s">
        <v>189</v>
      </c>
      <c r="C44" s="187">
        <v>2606</v>
      </c>
      <c r="D44" s="172">
        <f t="shared" si="14"/>
        <v>46074</v>
      </c>
      <c r="E44" s="172">
        <f t="shared" si="10"/>
        <v>46075</v>
      </c>
      <c r="F44" s="188">
        <f t="shared" si="11"/>
        <v>46083</v>
      </c>
      <c r="G44" s="189"/>
      <c r="H44" s="172">
        <f t="shared" si="12"/>
        <v>46085</v>
      </c>
      <c r="I44" s="172">
        <f t="shared" si="13"/>
        <v>46086</v>
      </c>
    </row>
    <row r="45" s="7" customFormat="1" ht="18" customHeight="1" spans="1:14">
      <c r="A45" s="186" t="s">
        <v>73</v>
      </c>
      <c r="B45" s="186" t="s">
        <v>74</v>
      </c>
      <c r="C45" s="187">
        <v>2606</v>
      </c>
      <c r="D45" s="172">
        <f t="shared" si="14"/>
        <v>46081</v>
      </c>
      <c r="E45" s="172">
        <f t="shared" si="10"/>
        <v>46082</v>
      </c>
      <c r="F45" s="188">
        <f t="shared" si="11"/>
        <v>46090</v>
      </c>
      <c r="G45" s="189"/>
      <c r="H45" s="172">
        <f t="shared" si="12"/>
        <v>46092</v>
      </c>
      <c r="I45" s="172">
        <f t="shared" si="13"/>
        <v>46093</v>
      </c>
    </row>
    <row r="46" s="7" customFormat="1" ht="18" customHeight="1" spans="1:14">
      <c r="A46" s="186" t="s">
        <v>281</v>
      </c>
      <c r="B46" s="186" t="s">
        <v>282</v>
      </c>
      <c r="C46" s="187">
        <v>2608</v>
      </c>
      <c r="D46" s="172">
        <f t="shared" si="14"/>
        <v>46088</v>
      </c>
      <c r="E46" s="172">
        <f t="shared" si="10"/>
        <v>46089</v>
      </c>
      <c r="F46" s="188">
        <f t="shared" si="11"/>
        <v>46097</v>
      </c>
      <c r="G46" s="189"/>
      <c r="H46" s="172">
        <f t="shared" si="12"/>
        <v>46099</v>
      </c>
      <c r="I46" s="172">
        <f t="shared" si="13"/>
        <v>46100</v>
      </c>
    </row>
    <row r="47" s="2" customFormat="1" ht="15.95" customHeight="1" spans="1:14">
      <c r="A47" s="174" t="s">
        <v>533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550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hidden="1" customHeight="1" spans="1:14">
      <c r="A51" s="181" t="s">
        <v>517</v>
      </c>
      <c r="B51" s="181"/>
      <c r="C51" s="182" t="s">
        <v>518</v>
      </c>
      <c r="D51" s="166" t="s">
        <v>519</v>
      </c>
      <c r="E51" s="167"/>
      <c r="F51" s="166" t="s">
        <v>551</v>
      </c>
      <c r="G51" s="167"/>
      <c r="H51" s="183" t="s">
        <v>552</v>
      </c>
      <c r="I51" s="183" t="s">
        <v>553</v>
      </c>
    </row>
    <row r="52" s="7" customFormat="1" hidden="1" spans="1:14">
      <c r="A52" s="184"/>
      <c r="B52" s="184"/>
      <c r="C52" s="185"/>
      <c r="D52" s="183" t="s">
        <v>521</v>
      </c>
      <c r="E52" s="183" t="s">
        <v>522</v>
      </c>
      <c r="F52" s="166" t="s">
        <v>539</v>
      </c>
      <c r="G52" s="167"/>
      <c r="H52" s="183" t="s">
        <v>547</v>
      </c>
      <c r="I52" s="183" t="s">
        <v>547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554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533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456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555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517</v>
      </c>
      <c r="B62" s="181"/>
      <c r="C62" s="182" t="s">
        <v>518</v>
      </c>
      <c r="D62" s="166" t="s">
        <v>519</v>
      </c>
      <c r="E62" s="167"/>
      <c r="F62" s="166" t="s">
        <v>556</v>
      </c>
      <c r="G62" s="167"/>
      <c r="H62" s="163" t="s">
        <v>557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521</v>
      </c>
      <c r="E63" s="183" t="s">
        <v>538</v>
      </c>
      <c r="F63" s="166" t="s">
        <v>547</v>
      </c>
      <c r="G63" s="167"/>
      <c r="H63" s="163" t="s">
        <v>531</v>
      </c>
    </row>
    <row r="64" s="7" customFormat="1" ht="18" hidden="1" customHeight="1" spans="1:14">
      <c r="A64" s="196" t="s">
        <v>558</v>
      </c>
      <c r="B64" s="196" t="s">
        <v>559</v>
      </c>
      <c r="C64" s="197">
        <v>1512</v>
      </c>
      <c r="D64" s="172">
        <v>42224</v>
      </c>
      <c r="E64" s="198">
        <f>D64+1</f>
        <v>42225</v>
      </c>
      <c r="F64" s="188">
        <f t="shared" ref="F64:F68" si="15">E64+11</f>
        <v>42236</v>
      </c>
      <c r="G64" s="189"/>
      <c r="H64" s="199">
        <f t="shared" ref="H64:H68" si="16">F64+3</f>
        <v>42239</v>
      </c>
    </row>
    <row r="65" s="7" customFormat="1" ht="18" hidden="1" customHeight="1" spans="1:14">
      <c r="A65" s="169" t="s">
        <v>560</v>
      </c>
      <c r="B65" s="170" t="s">
        <v>561</v>
      </c>
      <c r="C65" s="171">
        <v>1520</v>
      </c>
      <c r="D65" s="172">
        <f t="shared" ref="D65:D68" si="17">D64+7</f>
        <v>42231</v>
      </c>
      <c r="E65" s="198">
        <f>D65+1</f>
        <v>42232</v>
      </c>
      <c r="F65" s="188">
        <f t="shared" si="15"/>
        <v>42243</v>
      </c>
      <c r="G65" s="189"/>
      <c r="H65" s="199">
        <f t="shared" si="16"/>
        <v>42246</v>
      </c>
    </row>
    <row r="66" s="7" customFormat="1" ht="12.75" hidden="1" customHeight="1" spans="1:14">
      <c r="A66" s="196" t="s">
        <v>562</v>
      </c>
      <c r="B66" s="196" t="s">
        <v>563</v>
      </c>
      <c r="C66" s="187">
        <v>1509</v>
      </c>
      <c r="D66" s="172">
        <f t="shared" si="17"/>
        <v>42238</v>
      </c>
      <c r="E66" s="172">
        <f t="shared" ref="E66:E68" si="18">E65+7</f>
        <v>42239</v>
      </c>
      <c r="F66" s="188">
        <f t="shared" si="15"/>
        <v>42250</v>
      </c>
      <c r="G66" s="189"/>
      <c r="H66" s="199">
        <f t="shared" si="16"/>
        <v>42253</v>
      </c>
    </row>
    <row r="67" s="7" customFormat="1" ht="18" hidden="1" customHeight="1" spans="1:14">
      <c r="A67" s="200"/>
      <c r="B67" s="200"/>
      <c r="C67" s="201"/>
      <c r="D67" s="172">
        <f t="shared" si="17"/>
        <v>42245</v>
      </c>
      <c r="E67" s="172">
        <f t="shared" si="18"/>
        <v>42246</v>
      </c>
      <c r="F67" s="188">
        <f t="shared" si="15"/>
        <v>42257</v>
      </c>
      <c r="G67" s="189"/>
      <c r="H67" s="199">
        <f t="shared" si="16"/>
        <v>42260</v>
      </c>
    </row>
    <row r="68" s="7" customFormat="1" ht="18" hidden="1" customHeight="1" spans="1:14">
      <c r="A68" s="200"/>
      <c r="B68" s="200"/>
      <c r="C68" s="202"/>
      <c r="D68" s="172">
        <f t="shared" si="17"/>
        <v>42252</v>
      </c>
      <c r="E68" s="172">
        <f t="shared" si="18"/>
        <v>42253</v>
      </c>
      <c r="F68" s="188">
        <f t="shared" si="15"/>
        <v>42264</v>
      </c>
      <c r="G68" s="189"/>
      <c r="H68" s="199">
        <f t="shared" si="16"/>
        <v>42267</v>
      </c>
    </row>
    <row r="69" s="2" customFormat="1" ht="15.75" hidden="1" customHeight="1" spans="1:14">
      <c r="A69" s="203" t="s">
        <v>564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565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566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517</v>
      </c>
      <c r="B74" s="181"/>
      <c r="C74" s="182" t="s">
        <v>518</v>
      </c>
      <c r="D74" s="166" t="s">
        <v>519</v>
      </c>
      <c r="E74" s="167"/>
      <c r="F74" s="183" t="s">
        <v>520</v>
      </c>
      <c r="G74" s="183"/>
      <c r="H74" s="183" t="s">
        <v>567</v>
      </c>
      <c r="I74" s="198" t="s">
        <v>546</v>
      </c>
    </row>
    <row r="75" s="7" customFormat="1" hidden="1" spans="1:14">
      <c r="A75" s="184"/>
      <c r="B75" s="184"/>
      <c r="C75" s="185"/>
      <c r="D75" s="183" t="s">
        <v>521</v>
      </c>
      <c r="E75" s="183" t="s">
        <v>568</v>
      </c>
      <c r="F75" s="183" t="s">
        <v>531</v>
      </c>
      <c r="G75" s="183"/>
      <c r="H75" s="183" t="s">
        <v>530</v>
      </c>
      <c r="I75" s="183" t="s">
        <v>547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569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570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534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571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517</v>
      </c>
      <c r="B84" s="181"/>
      <c r="C84" s="182" t="s">
        <v>518</v>
      </c>
      <c r="D84" s="166" t="s">
        <v>519</v>
      </c>
      <c r="E84" s="167"/>
      <c r="F84" s="183" t="s">
        <v>556</v>
      </c>
      <c r="G84" s="183"/>
      <c r="H84" s="183" t="s">
        <v>572</v>
      </c>
      <c r="I84" s="183" t="s">
        <v>573</v>
      </c>
      <c r="J84" s="183" t="s">
        <v>574</v>
      </c>
      <c r="K84" s="212"/>
    </row>
    <row r="85" s="7" customFormat="1" ht="23" customHeight="1" spans="1:14">
      <c r="A85" s="184"/>
      <c r="B85" s="184"/>
      <c r="C85" s="185"/>
      <c r="D85" s="183" t="s">
        <v>521</v>
      </c>
      <c r="E85" s="183" t="s">
        <v>538</v>
      </c>
      <c r="F85" s="183" t="s">
        <v>547</v>
      </c>
      <c r="G85" s="183"/>
      <c r="H85" s="183" t="s">
        <v>531</v>
      </c>
      <c r="I85" s="183" t="s">
        <v>547</v>
      </c>
      <c r="J85" s="183" t="s">
        <v>547</v>
      </c>
    </row>
    <row r="86" s="7" customFormat="1" ht="23" customHeight="1" spans="1:14">
      <c r="A86" s="186" t="s">
        <v>683</v>
      </c>
      <c r="B86" s="186" t="s">
        <v>684</v>
      </c>
      <c r="C86" s="187">
        <v>2604</v>
      </c>
      <c r="D86" s="172">
        <v>46053</v>
      </c>
      <c r="E86" s="198">
        <f>D86+1</f>
        <v>46054</v>
      </c>
      <c r="F86" s="172">
        <f t="shared" ref="F86:F90" si="19">E86+11</f>
        <v>46065</v>
      </c>
      <c r="G86" s="172"/>
      <c r="H86" s="198">
        <f t="shared" ref="H86:H90" si="20">E86+13</f>
        <v>46067</v>
      </c>
      <c r="I86" s="198">
        <f t="shared" ref="I86:I90" si="21">E86+18</f>
        <v>46072</v>
      </c>
      <c r="J86" s="198">
        <f t="shared" ref="J86:J90" si="22">E86+23</f>
        <v>46077</v>
      </c>
    </row>
    <row r="87" s="7" customFormat="1" ht="23" customHeight="1" spans="1:14">
      <c r="A87" s="186" t="s">
        <v>284</v>
      </c>
      <c r="B87" s="186" t="s">
        <v>285</v>
      </c>
      <c r="C87" s="187">
        <v>2602</v>
      </c>
      <c r="D87" s="172">
        <f t="shared" ref="D87:D90" si="23">D86+7</f>
        <v>46060</v>
      </c>
      <c r="E87" s="198">
        <f t="shared" ref="E87:E90" si="24">E86+7</f>
        <v>46061</v>
      </c>
      <c r="F87" s="172">
        <f t="shared" si="19"/>
        <v>46072</v>
      </c>
      <c r="G87" s="172"/>
      <c r="H87" s="198">
        <f t="shared" si="20"/>
        <v>46074</v>
      </c>
      <c r="I87" s="198">
        <f t="shared" si="21"/>
        <v>46079</v>
      </c>
      <c r="J87" s="198">
        <f t="shared" si="22"/>
        <v>46084</v>
      </c>
    </row>
    <row r="88" s="7" customFormat="1" ht="23" customHeight="1" spans="1:14">
      <c r="A88" s="186" t="s">
        <v>290</v>
      </c>
      <c r="B88" s="186" t="s">
        <v>291</v>
      </c>
      <c r="C88" s="187">
        <v>2604</v>
      </c>
      <c r="D88" s="172">
        <f t="shared" si="23"/>
        <v>46067</v>
      </c>
      <c r="E88" s="198">
        <f t="shared" si="24"/>
        <v>46068</v>
      </c>
      <c r="F88" s="172">
        <f t="shared" si="19"/>
        <v>46079</v>
      </c>
      <c r="G88" s="172"/>
      <c r="H88" s="198">
        <f t="shared" si="20"/>
        <v>46081</v>
      </c>
      <c r="I88" s="198">
        <f t="shared" si="21"/>
        <v>46086</v>
      </c>
      <c r="J88" s="198">
        <f t="shared" si="22"/>
        <v>46091</v>
      </c>
    </row>
    <row r="89" s="7" customFormat="1" ht="23" customHeight="1" spans="1:14">
      <c r="A89" s="186" t="s">
        <v>293</v>
      </c>
      <c r="B89" s="186" t="s">
        <v>294</v>
      </c>
      <c r="C89" s="187">
        <v>2604</v>
      </c>
      <c r="D89" s="172">
        <f t="shared" si="23"/>
        <v>46074</v>
      </c>
      <c r="E89" s="198">
        <f t="shared" si="24"/>
        <v>46075</v>
      </c>
      <c r="F89" s="172">
        <f t="shared" si="19"/>
        <v>46086</v>
      </c>
      <c r="G89" s="172"/>
      <c r="H89" s="198">
        <f t="shared" si="20"/>
        <v>46088</v>
      </c>
      <c r="I89" s="198">
        <f t="shared" si="21"/>
        <v>46093</v>
      </c>
      <c r="J89" s="198">
        <f t="shared" si="22"/>
        <v>46098</v>
      </c>
    </row>
    <row r="90" s="7" customFormat="1" ht="23" customHeight="1" spans="1:14">
      <c r="A90" s="186" t="s">
        <v>20</v>
      </c>
      <c r="B90" s="186" t="s">
        <v>21</v>
      </c>
      <c r="C90" s="187">
        <v>2604</v>
      </c>
      <c r="D90" s="172">
        <f t="shared" si="23"/>
        <v>46081</v>
      </c>
      <c r="E90" s="198">
        <f t="shared" si="24"/>
        <v>46082</v>
      </c>
      <c r="F90" s="172">
        <f t="shared" si="19"/>
        <v>46093</v>
      </c>
      <c r="G90" s="172"/>
      <c r="H90" s="198">
        <f t="shared" si="20"/>
        <v>46095</v>
      </c>
      <c r="I90" s="198">
        <f t="shared" si="21"/>
        <v>46100</v>
      </c>
      <c r="J90" s="198">
        <f t="shared" si="22"/>
        <v>46105</v>
      </c>
    </row>
    <row r="91" s="2" customFormat="1" ht="15.95" customHeight="1" spans="1:14">
      <c r="A91" s="174" t="s">
        <v>533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456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575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456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576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517</v>
      </c>
      <c r="B98" s="214"/>
      <c r="C98" s="215" t="s">
        <v>518</v>
      </c>
      <c r="D98" s="216" t="s">
        <v>519</v>
      </c>
      <c r="E98" s="217"/>
      <c r="F98" s="218" t="s">
        <v>577</v>
      </c>
      <c r="G98" s="219"/>
      <c r="H98" s="168" t="s">
        <v>578</v>
      </c>
      <c r="I98" s="183" t="s">
        <v>579</v>
      </c>
    </row>
    <row r="99" s="7" customFormat="1" spans="1:14">
      <c r="A99" s="184"/>
      <c r="B99" s="184"/>
      <c r="C99" s="185"/>
      <c r="D99" s="183" t="s">
        <v>521</v>
      </c>
      <c r="E99" s="183" t="s">
        <v>522</v>
      </c>
      <c r="F99" s="218" t="s">
        <v>531</v>
      </c>
      <c r="G99" s="219"/>
      <c r="H99" s="163" t="s">
        <v>547</v>
      </c>
      <c r="I99" s="183" t="s">
        <v>580</v>
      </c>
    </row>
    <row r="100" s="7" customFormat="1" ht="18" customHeight="1" spans="1:14">
      <c r="A100" s="186" t="s">
        <v>321</v>
      </c>
      <c r="B100" s="186" t="s">
        <v>322</v>
      </c>
      <c r="C100" s="187">
        <v>2603</v>
      </c>
      <c r="D100" s="172">
        <f t="shared" ref="D100:D104" si="25">D31-2</f>
        <v>46057</v>
      </c>
      <c r="E100" s="198">
        <f>D100+1</f>
        <v>46058</v>
      </c>
      <c r="F100" s="188">
        <f t="shared" ref="F100:F104" si="26">E100+10</f>
        <v>46068</v>
      </c>
      <c r="G100" s="189"/>
      <c r="H100" s="199">
        <f t="shared" ref="H100:H104" si="27">E100+7</f>
        <v>46065</v>
      </c>
      <c r="I100" s="183">
        <f t="shared" ref="I100:I104" si="28">E100+9</f>
        <v>46067</v>
      </c>
    </row>
    <row r="101" s="7" customFormat="1" ht="18" customHeight="1" spans="1:14">
      <c r="A101" s="186" t="s">
        <v>581</v>
      </c>
      <c r="B101" s="186" t="s">
        <v>582</v>
      </c>
      <c r="C101" s="187" t="s">
        <v>685</v>
      </c>
      <c r="D101" s="172">
        <f t="shared" si="25"/>
        <v>46064</v>
      </c>
      <c r="E101" s="198">
        <f>D101+1</f>
        <v>46065</v>
      </c>
      <c r="F101" s="188">
        <f t="shared" si="26"/>
        <v>46075</v>
      </c>
      <c r="G101" s="189"/>
      <c r="H101" s="199">
        <f t="shared" si="27"/>
        <v>46072</v>
      </c>
      <c r="I101" s="183">
        <f t="shared" si="28"/>
        <v>46074</v>
      </c>
    </row>
    <row r="102" s="7" customFormat="1" ht="18" customHeight="1" spans="1:14">
      <c r="A102" s="186" t="s">
        <v>321</v>
      </c>
      <c r="B102" s="186" t="s">
        <v>322</v>
      </c>
      <c r="C102" s="187">
        <v>2604</v>
      </c>
      <c r="D102" s="172">
        <f t="shared" si="25"/>
        <v>46071</v>
      </c>
      <c r="E102" s="172">
        <f t="shared" ref="E102:E104" si="29">E101+7</f>
        <v>46072</v>
      </c>
      <c r="F102" s="188">
        <f t="shared" si="26"/>
        <v>46082</v>
      </c>
      <c r="G102" s="189"/>
      <c r="H102" s="199">
        <f t="shared" si="27"/>
        <v>46079</v>
      </c>
      <c r="I102" s="183">
        <f t="shared" si="28"/>
        <v>46081</v>
      </c>
    </row>
    <row r="103" s="7" customFormat="1" ht="18" customHeight="1" spans="1:14">
      <c r="A103" s="186" t="s">
        <v>581</v>
      </c>
      <c r="B103" s="186" t="s">
        <v>582</v>
      </c>
      <c r="C103" s="187" t="s">
        <v>686</v>
      </c>
      <c r="D103" s="172">
        <f t="shared" si="25"/>
        <v>46078</v>
      </c>
      <c r="E103" s="172">
        <f t="shared" si="29"/>
        <v>46079</v>
      </c>
      <c r="F103" s="188">
        <f t="shared" si="26"/>
        <v>46089</v>
      </c>
      <c r="G103" s="189"/>
      <c r="H103" s="199">
        <f t="shared" si="27"/>
        <v>46086</v>
      </c>
      <c r="I103" s="183">
        <f t="shared" si="28"/>
        <v>46088</v>
      </c>
    </row>
    <row r="104" s="7" customFormat="1" ht="18" customHeight="1" spans="1:14">
      <c r="A104" s="186" t="s">
        <v>321</v>
      </c>
      <c r="B104" s="186" t="s">
        <v>322</v>
      </c>
      <c r="C104" s="187" t="s">
        <v>687</v>
      </c>
      <c r="D104" s="172">
        <f t="shared" si="25"/>
        <v>46085</v>
      </c>
      <c r="E104" s="172">
        <f t="shared" si="29"/>
        <v>46086</v>
      </c>
      <c r="F104" s="188">
        <f t="shared" si="26"/>
        <v>46096</v>
      </c>
      <c r="G104" s="189"/>
      <c r="H104" s="199">
        <f t="shared" si="27"/>
        <v>46093</v>
      </c>
      <c r="I104" s="183">
        <f t="shared" si="28"/>
        <v>46095</v>
      </c>
    </row>
    <row r="105" s="142" customFormat="1" ht="18" customHeight="1" spans="1:14">
      <c r="A105" s="220" t="s">
        <v>585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542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586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517</v>
      </c>
      <c r="B109" s="181"/>
      <c r="C109" s="182" t="s">
        <v>518</v>
      </c>
      <c r="D109" s="216" t="s">
        <v>519</v>
      </c>
      <c r="E109" s="217"/>
      <c r="F109" s="216" t="s">
        <v>579</v>
      </c>
      <c r="G109" s="217"/>
      <c r="H109" s="168" t="s">
        <v>578</v>
      </c>
      <c r="I109" s="168" t="s">
        <v>577</v>
      </c>
      <c r="J109" s="168"/>
      <c r="K109" s="195"/>
    </row>
    <row r="110" s="7" customFormat="1" hidden="1" spans="1:14">
      <c r="A110" s="184"/>
      <c r="B110" s="184"/>
      <c r="C110" s="185"/>
      <c r="D110" s="183" t="s">
        <v>521</v>
      </c>
      <c r="E110" s="183" t="s">
        <v>538</v>
      </c>
      <c r="F110" s="166" t="s">
        <v>580</v>
      </c>
      <c r="G110" s="167"/>
      <c r="H110" s="163" t="s">
        <v>531</v>
      </c>
      <c r="I110" s="163" t="s">
        <v>587</v>
      </c>
      <c r="J110" s="163"/>
    </row>
    <row r="111" s="7" customFormat="1" ht="18" hidden="1" customHeight="1" spans="1:14">
      <c r="A111" s="196" t="s">
        <v>588</v>
      </c>
      <c r="B111" s="186" t="s">
        <v>589</v>
      </c>
      <c r="C111" s="187">
        <v>184</v>
      </c>
      <c r="D111" s="172">
        <f t="shared" ref="D111:D115" si="30">D9+1</f>
        <v>1</v>
      </c>
      <c r="E111" s="198">
        <f>D111+1</f>
        <v>2</v>
      </c>
      <c r="F111" s="188">
        <f t="shared" ref="F111:F115" si="31">E111+6</f>
        <v>8</v>
      </c>
      <c r="G111" s="189"/>
      <c r="H111" s="199">
        <f t="shared" ref="H111:H115" si="32">F111+1</f>
        <v>9</v>
      </c>
      <c r="I111" s="224">
        <f t="shared" ref="I111:I115" si="33">H111+1</f>
        <v>10</v>
      </c>
      <c r="J111" s="225"/>
    </row>
    <row r="112" s="7" customFormat="1" ht="18" hidden="1" customHeight="1" spans="1:14">
      <c r="A112" s="196" t="s">
        <v>590</v>
      </c>
      <c r="B112" s="186" t="s">
        <v>591</v>
      </c>
      <c r="C112" s="187">
        <v>346</v>
      </c>
      <c r="D112" s="172">
        <f t="shared" si="30"/>
        <v>1</v>
      </c>
      <c r="E112" s="198">
        <f>D112+1</f>
        <v>2</v>
      </c>
      <c r="F112" s="188">
        <f t="shared" si="31"/>
        <v>8</v>
      </c>
      <c r="G112" s="189"/>
      <c r="H112" s="199">
        <f t="shared" si="32"/>
        <v>9</v>
      </c>
      <c r="I112" s="224">
        <f t="shared" si="33"/>
        <v>10</v>
      </c>
      <c r="J112" s="225"/>
    </row>
    <row r="113" s="7" customFormat="1" ht="16.5" hidden="1" customHeight="1" spans="1:14">
      <c r="A113" s="196" t="s">
        <v>588</v>
      </c>
      <c r="B113" s="186" t="s">
        <v>589</v>
      </c>
      <c r="C113" s="187">
        <v>185</v>
      </c>
      <c r="D113" s="172">
        <f t="shared" si="30"/>
        <v>1</v>
      </c>
      <c r="E113" s="172">
        <f t="shared" ref="E113:E115" si="34">E112+7</f>
        <v>9</v>
      </c>
      <c r="F113" s="188">
        <f t="shared" si="31"/>
        <v>15</v>
      </c>
      <c r="G113" s="189"/>
      <c r="H113" s="199">
        <f t="shared" si="32"/>
        <v>16</v>
      </c>
      <c r="I113" s="224">
        <f t="shared" si="33"/>
        <v>17</v>
      </c>
      <c r="J113" s="225"/>
    </row>
    <row r="114" s="7" customFormat="1" ht="18" hidden="1" customHeight="1" spans="1:14">
      <c r="A114" s="196" t="s">
        <v>590</v>
      </c>
      <c r="B114" s="186" t="s">
        <v>591</v>
      </c>
      <c r="C114" s="187">
        <v>347</v>
      </c>
      <c r="D114" s="172">
        <f t="shared" si="30"/>
        <v>1</v>
      </c>
      <c r="E114" s="172">
        <f t="shared" si="34"/>
        <v>16</v>
      </c>
      <c r="F114" s="188">
        <f t="shared" si="31"/>
        <v>22</v>
      </c>
      <c r="G114" s="189"/>
      <c r="H114" s="199">
        <f t="shared" si="32"/>
        <v>23</v>
      </c>
      <c r="I114" s="224">
        <f t="shared" si="33"/>
        <v>24</v>
      </c>
      <c r="J114" s="225"/>
    </row>
    <row r="115" s="7" customFormat="1" ht="18" hidden="1" customHeight="1" spans="1:14">
      <c r="A115" s="196" t="s">
        <v>588</v>
      </c>
      <c r="B115" s="186" t="s">
        <v>589</v>
      </c>
      <c r="C115" s="187">
        <v>186</v>
      </c>
      <c r="D115" s="172">
        <f t="shared" si="30"/>
        <v>1</v>
      </c>
      <c r="E115" s="172">
        <f t="shared" si="34"/>
        <v>23</v>
      </c>
      <c r="F115" s="188">
        <f t="shared" si="31"/>
        <v>29</v>
      </c>
      <c r="G115" s="189"/>
      <c r="H115" s="199">
        <f t="shared" si="32"/>
        <v>30</v>
      </c>
      <c r="I115" s="224">
        <f t="shared" si="33"/>
        <v>31</v>
      </c>
      <c r="J115" s="225"/>
    </row>
    <row r="116" s="2" customFormat="1" ht="15.75" hidden="1" customHeight="1" spans="1:14">
      <c r="A116" s="174" t="s">
        <v>592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525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593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594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517</v>
      </c>
      <c r="B121" s="227"/>
      <c r="C121" s="228" t="s">
        <v>518</v>
      </c>
      <c r="D121" s="229" t="s">
        <v>519</v>
      </c>
      <c r="E121" s="230"/>
      <c r="F121" s="231" t="s">
        <v>595</v>
      </c>
      <c r="G121" s="165" t="s">
        <v>596</v>
      </c>
      <c r="H121" s="163" t="s">
        <v>595</v>
      </c>
      <c r="I121" s="183" t="s">
        <v>556</v>
      </c>
      <c r="J121" s="163" t="s">
        <v>597</v>
      </c>
      <c r="K121" s="163" t="s">
        <v>598</v>
      </c>
      <c r="L121" s="163" t="s">
        <v>557</v>
      </c>
    </row>
    <row r="122" s="7" customFormat="1" hidden="1" spans="1:14">
      <c r="A122" s="232"/>
      <c r="B122" s="232"/>
      <c r="C122" s="233"/>
      <c r="D122" s="231" t="s">
        <v>521</v>
      </c>
      <c r="E122" s="231" t="s">
        <v>599</v>
      </c>
      <c r="F122" s="231" t="s">
        <v>530</v>
      </c>
      <c r="G122" s="165"/>
      <c r="H122" s="183" t="s">
        <v>600</v>
      </c>
      <c r="I122" s="183" t="s">
        <v>547</v>
      </c>
      <c r="J122" s="163" t="s">
        <v>531</v>
      </c>
      <c r="K122" s="163" t="s">
        <v>587</v>
      </c>
      <c r="L122" s="163" t="s">
        <v>530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35">D123+1</f>
        <v>1</v>
      </c>
      <c r="F123" s="236">
        <f t="shared" ref="F123:F127" si="36">E123+3</f>
        <v>4</v>
      </c>
      <c r="G123" s="238" t="s">
        <v>601</v>
      </c>
      <c r="H123" s="239">
        <f t="shared" ref="H123:H127" si="37">F123+7</f>
        <v>11</v>
      </c>
      <c r="I123" s="240">
        <f t="shared" ref="I123:I127" si="38">F123+16</f>
        <v>20</v>
      </c>
      <c r="J123" s="240">
        <f t="shared" ref="J123:J127" si="39">I123+3</f>
        <v>23</v>
      </c>
      <c r="K123" s="240">
        <f t="shared" ref="K123:K127" si="40">J123+1</f>
        <v>24</v>
      </c>
      <c r="L123" s="240">
        <f t="shared" ref="L123:L127" si="41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42">D123+7</f>
        <v>7</v>
      </c>
      <c r="E124" s="237">
        <f t="shared" si="35"/>
        <v>8</v>
      </c>
      <c r="F124" s="236">
        <f t="shared" si="36"/>
        <v>11</v>
      </c>
      <c r="G124" s="241"/>
      <c r="H124" s="239">
        <f t="shared" si="37"/>
        <v>18</v>
      </c>
      <c r="I124" s="240">
        <f t="shared" si="38"/>
        <v>27</v>
      </c>
      <c r="J124" s="240">
        <f t="shared" si="39"/>
        <v>30</v>
      </c>
      <c r="K124" s="240">
        <f t="shared" si="40"/>
        <v>31</v>
      </c>
      <c r="L124" s="240">
        <f t="shared" si="41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42"/>
        <v>14</v>
      </c>
      <c r="E125" s="237">
        <f t="shared" si="35"/>
        <v>15</v>
      </c>
      <c r="F125" s="236">
        <f t="shared" si="36"/>
        <v>18</v>
      </c>
      <c r="G125" s="241"/>
      <c r="H125" s="239">
        <f t="shared" si="37"/>
        <v>25</v>
      </c>
      <c r="I125" s="240">
        <f t="shared" si="38"/>
        <v>34</v>
      </c>
      <c r="J125" s="240">
        <f t="shared" si="39"/>
        <v>37</v>
      </c>
      <c r="K125" s="240">
        <f t="shared" si="40"/>
        <v>38</v>
      </c>
      <c r="L125" s="240">
        <f t="shared" si="41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42"/>
        <v>21</v>
      </c>
      <c r="E126" s="237">
        <f t="shared" si="35"/>
        <v>22</v>
      </c>
      <c r="F126" s="236">
        <f t="shared" si="36"/>
        <v>25</v>
      </c>
      <c r="G126" s="241"/>
      <c r="H126" s="239">
        <f t="shared" si="37"/>
        <v>32</v>
      </c>
      <c r="I126" s="240">
        <f t="shared" si="38"/>
        <v>41</v>
      </c>
      <c r="J126" s="240">
        <f t="shared" si="39"/>
        <v>44</v>
      </c>
      <c r="K126" s="240">
        <f t="shared" si="40"/>
        <v>45</v>
      </c>
      <c r="L126" s="240">
        <f t="shared" si="41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42"/>
        <v>28</v>
      </c>
      <c r="E127" s="237">
        <f t="shared" si="35"/>
        <v>29</v>
      </c>
      <c r="F127" s="236">
        <f t="shared" si="36"/>
        <v>32</v>
      </c>
      <c r="G127" s="242"/>
      <c r="H127" s="239">
        <f t="shared" si="37"/>
        <v>39</v>
      </c>
      <c r="I127" s="240">
        <f t="shared" si="38"/>
        <v>48</v>
      </c>
      <c r="J127" s="240">
        <f t="shared" si="39"/>
        <v>51</v>
      </c>
      <c r="K127" s="240">
        <f t="shared" si="40"/>
        <v>52</v>
      </c>
      <c r="L127" s="240">
        <f t="shared" si="41"/>
        <v>53</v>
      </c>
    </row>
    <row r="128" s="7" customFormat="1" spans="1:14">
      <c r="A128" s="243" t="s">
        <v>602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603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517</v>
      </c>
      <c r="B130" s="248"/>
      <c r="C130" s="249" t="s">
        <v>518</v>
      </c>
      <c r="D130" s="229" t="s">
        <v>519</v>
      </c>
      <c r="E130" s="230"/>
      <c r="F130" s="231" t="s">
        <v>556</v>
      </c>
      <c r="G130" s="165" t="s">
        <v>596</v>
      </c>
      <c r="H130" s="163" t="s">
        <v>556</v>
      </c>
      <c r="I130" s="163" t="s">
        <v>597</v>
      </c>
      <c r="J130" s="163" t="s">
        <v>598</v>
      </c>
      <c r="K130" s="163" t="s">
        <v>557</v>
      </c>
    </row>
    <row r="131" s="7" customFormat="1" hidden="1" spans="1:12">
      <c r="A131" s="250"/>
      <c r="B131" s="251"/>
      <c r="C131" s="252"/>
      <c r="D131" s="231" t="s">
        <v>521</v>
      </c>
      <c r="E131" s="231" t="s">
        <v>568</v>
      </c>
      <c r="F131" s="231" t="s">
        <v>530</v>
      </c>
      <c r="G131" s="165"/>
      <c r="H131" s="183" t="s">
        <v>568</v>
      </c>
      <c r="I131" s="163" t="s">
        <v>531</v>
      </c>
      <c r="J131" s="163" t="s">
        <v>587</v>
      </c>
      <c r="K131" s="163" t="s">
        <v>530</v>
      </c>
    </row>
    <row r="132" s="7" customFormat="1" ht="18" hidden="1" customHeight="1" spans="1:12">
      <c r="A132" s="253" t="s">
        <v>604</v>
      </c>
      <c r="B132" s="254" t="s">
        <v>605</v>
      </c>
      <c r="C132" s="255">
        <v>2302</v>
      </c>
      <c r="D132" s="236">
        <f>D76</f>
        <v>45895</v>
      </c>
      <c r="E132" s="237">
        <f t="shared" ref="E132:E136" si="43">D132+1</f>
        <v>45896</v>
      </c>
      <c r="F132" s="236">
        <f t="shared" ref="F132:F136" si="44">E132+11</f>
        <v>45907</v>
      </c>
      <c r="G132" s="238" t="s">
        <v>601</v>
      </c>
      <c r="H132" s="239">
        <f t="shared" ref="H132:H136" si="45">F132+3</f>
        <v>45910</v>
      </c>
      <c r="I132" s="240">
        <f t="shared" ref="I132:I136" si="46">H132+2</f>
        <v>45912</v>
      </c>
      <c r="J132" s="240">
        <f t="shared" ref="J132:J136" si="47">I132+1</f>
        <v>45913</v>
      </c>
      <c r="K132" s="240">
        <f t="shared" ref="K132:K136" si="48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9">D132+7</f>
        <v>45902</v>
      </c>
      <c r="E133" s="237">
        <f t="shared" si="43"/>
        <v>45903</v>
      </c>
      <c r="F133" s="236">
        <f t="shared" si="44"/>
        <v>45914</v>
      </c>
      <c r="G133" s="241"/>
      <c r="H133" s="239">
        <f t="shared" si="45"/>
        <v>45917</v>
      </c>
      <c r="I133" s="240">
        <f t="shared" si="46"/>
        <v>45919</v>
      </c>
      <c r="J133" s="240">
        <f t="shared" si="47"/>
        <v>45920</v>
      </c>
      <c r="K133" s="240">
        <f t="shared" si="48"/>
        <v>45921</v>
      </c>
    </row>
    <row r="134" s="7" customFormat="1" ht="18" hidden="1" customHeight="1" spans="1:12">
      <c r="A134" s="253"/>
      <c r="B134" s="256"/>
      <c r="C134" s="255" t="s">
        <v>429</v>
      </c>
      <c r="D134" s="236">
        <f t="shared" si="49"/>
        <v>45909</v>
      </c>
      <c r="E134" s="237">
        <f t="shared" si="43"/>
        <v>45910</v>
      </c>
      <c r="F134" s="236">
        <f t="shared" si="44"/>
        <v>45921</v>
      </c>
      <c r="G134" s="241"/>
      <c r="H134" s="239">
        <f t="shared" si="45"/>
        <v>45924</v>
      </c>
      <c r="I134" s="240">
        <f t="shared" si="46"/>
        <v>45926</v>
      </c>
      <c r="J134" s="240">
        <f t="shared" si="47"/>
        <v>45927</v>
      </c>
      <c r="K134" s="240">
        <f t="shared" si="48"/>
        <v>45928</v>
      </c>
    </row>
    <row r="135" s="7" customFormat="1" ht="18" hidden="1" customHeight="1" spans="1:12">
      <c r="A135" s="253"/>
      <c r="B135" s="254"/>
      <c r="C135" s="255" t="s">
        <v>429</v>
      </c>
      <c r="D135" s="236">
        <f t="shared" si="49"/>
        <v>45916</v>
      </c>
      <c r="E135" s="237">
        <f t="shared" si="43"/>
        <v>45917</v>
      </c>
      <c r="F135" s="236">
        <f t="shared" si="44"/>
        <v>45928</v>
      </c>
      <c r="G135" s="241"/>
      <c r="H135" s="239">
        <f t="shared" si="45"/>
        <v>45931</v>
      </c>
      <c r="I135" s="240">
        <f t="shared" si="46"/>
        <v>45933</v>
      </c>
      <c r="J135" s="240">
        <f t="shared" si="47"/>
        <v>45934</v>
      </c>
      <c r="K135" s="240">
        <f t="shared" si="48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9"/>
        <v>45923</v>
      </c>
      <c r="E136" s="237">
        <f t="shared" si="43"/>
        <v>45924</v>
      </c>
      <c r="F136" s="236">
        <f t="shared" si="44"/>
        <v>45935</v>
      </c>
      <c r="G136" s="242"/>
      <c r="H136" s="239">
        <f t="shared" si="45"/>
        <v>45938</v>
      </c>
      <c r="I136" s="240">
        <f t="shared" si="46"/>
        <v>45940</v>
      </c>
      <c r="J136" s="240">
        <f t="shared" si="47"/>
        <v>45941</v>
      </c>
      <c r="K136" s="240">
        <f t="shared" si="48"/>
        <v>45942</v>
      </c>
    </row>
    <row r="137" s="7" customFormat="1" spans="1:12">
      <c r="A137" s="257" t="s">
        <v>606</v>
      </c>
      <c r="B137" s="258"/>
      <c r="C137" s="259"/>
      <c r="D137" s="260"/>
      <c r="E137" s="257" t="s">
        <v>607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608</v>
      </c>
      <c r="B138" s="258"/>
      <c r="C138" s="259"/>
      <c r="D138" s="260"/>
      <c r="E138" s="257" t="s">
        <v>609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610</v>
      </c>
      <c r="B139" s="257"/>
      <c r="C139" s="257"/>
      <c r="D139" s="257"/>
      <c r="E139" s="257" t="s">
        <v>611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612</v>
      </c>
      <c r="B140" s="265"/>
      <c r="C140" s="265"/>
      <c r="D140" s="265"/>
      <c r="E140" s="266" t="s">
        <v>613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614</v>
      </c>
      <c r="B141" s="258"/>
      <c r="C141" s="259"/>
      <c r="D141" s="260"/>
      <c r="E141" s="257" t="s">
        <v>615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616</v>
      </c>
      <c r="B142" s="258"/>
      <c r="C142" s="259"/>
      <c r="D142" s="260"/>
      <c r="E142" s="257" t="s">
        <v>617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618</v>
      </c>
      <c r="B143" s="267"/>
      <c r="C143" s="267"/>
      <c r="D143" s="267"/>
      <c r="E143" s="266" t="s">
        <v>619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620</v>
      </c>
      <c r="B144" s="258"/>
      <c r="C144" s="259"/>
      <c r="D144" s="260"/>
      <c r="E144" s="257" t="s">
        <v>621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622</v>
      </c>
      <c r="E145" s="257" t="s">
        <v>623</v>
      </c>
    </row>
    <row r="146" s="7" customFormat="1" hidden="1" spans="1:15">
      <c r="A146" s="268" t="s">
        <v>624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517</v>
      </c>
      <c r="B147" s="227"/>
      <c r="C147" s="228" t="s">
        <v>518</v>
      </c>
      <c r="D147" s="229" t="s">
        <v>519</v>
      </c>
      <c r="E147" s="230"/>
      <c r="F147" s="230" t="s">
        <v>625</v>
      </c>
      <c r="G147" s="165" t="s">
        <v>596</v>
      </c>
      <c r="H147" s="163" t="s">
        <v>626</v>
      </c>
      <c r="I147" s="269" t="s">
        <v>627</v>
      </c>
      <c r="J147" s="269" t="s">
        <v>628</v>
      </c>
      <c r="K147" s="269" t="s">
        <v>629</v>
      </c>
      <c r="L147" s="269" t="s">
        <v>630</v>
      </c>
    </row>
    <row r="148" s="7" customFormat="1" hidden="1" spans="1:15">
      <c r="A148" s="232"/>
      <c r="B148" s="232"/>
      <c r="C148" s="233"/>
      <c r="D148" s="231" t="s">
        <v>521</v>
      </c>
      <c r="E148" s="231" t="s">
        <v>522</v>
      </c>
      <c r="F148" s="231" t="s">
        <v>587</v>
      </c>
      <c r="G148" s="165"/>
      <c r="H148" s="163" t="s">
        <v>522</v>
      </c>
      <c r="I148" s="163" t="s">
        <v>631</v>
      </c>
      <c r="J148" s="163" t="s">
        <v>547</v>
      </c>
      <c r="K148" s="269" t="s">
        <v>632</v>
      </c>
      <c r="L148" s="269" t="s">
        <v>633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46057</v>
      </c>
      <c r="E149" s="237">
        <f t="shared" ref="E149:E153" si="50">D149+1</f>
        <v>46058</v>
      </c>
      <c r="F149" s="236">
        <f t="shared" ref="F149:F153" si="51">E149+4</f>
        <v>46062</v>
      </c>
      <c r="G149" s="270" t="s">
        <v>634</v>
      </c>
      <c r="H149" s="239">
        <f t="shared" ref="H149:H153" si="52">F149+3</f>
        <v>46065</v>
      </c>
      <c r="I149" s="271">
        <f t="shared" ref="I149:I153" si="53">E149+19</f>
        <v>46077</v>
      </c>
      <c r="J149" s="271">
        <f t="shared" ref="J149:L149" si="54">I149+2</f>
        <v>46079</v>
      </c>
      <c r="K149" s="271">
        <f t="shared" si="54"/>
        <v>46081</v>
      </c>
      <c r="L149" s="271">
        <f t="shared" si="54"/>
        <v>46083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55">D149+7</f>
        <v>46064</v>
      </c>
      <c r="E150" s="237">
        <f t="shared" si="50"/>
        <v>46065</v>
      </c>
      <c r="F150" s="236">
        <f t="shared" si="51"/>
        <v>46069</v>
      </c>
      <c r="G150" s="272"/>
      <c r="H150" s="239">
        <f t="shared" si="52"/>
        <v>46072</v>
      </c>
      <c r="I150" s="271">
        <f t="shared" si="53"/>
        <v>46084</v>
      </c>
      <c r="J150" s="271">
        <f t="shared" ref="J150:L150" si="56">I150+2</f>
        <v>46086</v>
      </c>
      <c r="K150" s="271">
        <f t="shared" si="56"/>
        <v>46088</v>
      </c>
      <c r="L150" s="271">
        <f t="shared" si="56"/>
        <v>46090</v>
      </c>
    </row>
    <row r="151" s="7" customFormat="1" ht="18" hidden="1" customHeight="1" spans="1:15">
      <c r="A151" s="234"/>
      <c r="B151" s="234"/>
      <c r="C151" s="235" t="s">
        <v>429</v>
      </c>
      <c r="D151" s="236">
        <f t="shared" si="55"/>
        <v>46071</v>
      </c>
      <c r="E151" s="237">
        <f t="shared" si="50"/>
        <v>46072</v>
      </c>
      <c r="F151" s="236">
        <f t="shared" si="51"/>
        <v>46076</v>
      </c>
      <c r="G151" s="272"/>
      <c r="H151" s="239">
        <f t="shared" si="52"/>
        <v>46079</v>
      </c>
      <c r="I151" s="271">
        <f t="shared" si="53"/>
        <v>46091</v>
      </c>
      <c r="J151" s="271">
        <f t="shared" ref="J151:L151" si="57">I151+2</f>
        <v>46093</v>
      </c>
      <c r="K151" s="271">
        <f t="shared" si="57"/>
        <v>46095</v>
      </c>
      <c r="L151" s="271">
        <f t="shared" si="57"/>
        <v>46097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55"/>
        <v>46078</v>
      </c>
      <c r="E152" s="237">
        <f t="shared" si="50"/>
        <v>46079</v>
      </c>
      <c r="F152" s="236">
        <f t="shared" si="51"/>
        <v>46083</v>
      </c>
      <c r="G152" s="272"/>
      <c r="H152" s="239">
        <f t="shared" si="52"/>
        <v>46086</v>
      </c>
      <c r="I152" s="271">
        <f t="shared" si="53"/>
        <v>46098</v>
      </c>
      <c r="J152" s="271">
        <f t="shared" ref="J152:L152" si="58">I152+2</f>
        <v>46100</v>
      </c>
      <c r="K152" s="271">
        <f t="shared" si="58"/>
        <v>46102</v>
      </c>
      <c r="L152" s="271">
        <f t="shared" si="58"/>
        <v>46104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55"/>
        <v>46085</v>
      </c>
      <c r="E153" s="237">
        <f t="shared" si="50"/>
        <v>46086</v>
      </c>
      <c r="F153" s="236">
        <f t="shared" si="51"/>
        <v>46090</v>
      </c>
      <c r="G153" s="273"/>
      <c r="H153" s="239">
        <f t="shared" si="52"/>
        <v>46093</v>
      </c>
      <c r="I153" s="271">
        <f t="shared" si="53"/>
        <v>46105</v>
      </c>
      <c r="J153" s="271">
        <f t="shared" ref="J153:L153" si="59">I153+2</f>
        <v>46107</v>
      </c>
      <c r="K153" s="271">
        <f t="shared" si="59"/>
        <v>46109</v>
      </c>
      <c r="L153" s="271">
        <f t="shared" si="59"/>
        <v>46111</v>
      </c>
    </row>
    <row r="154" s="7" customFormat="1" ht="18" customHeight="1"/>
    <row r="155" s="7" customFormat="1" hidden="1" spans="1:15">
      <c r="A155" s="268" t="s">
        <v>635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517</v>
      </c>
      <c r="B156" s="227"/>
      <c r="C156" s="228" t="s">
        <v>518</v>
      </c>
      <c r="D156" s="229" t="s">
        <v>519</v>
      </c>
      <c r="E156" s="274"/>
      <c r="F156" s="230"/>
      <c r="G156" s="165" t="s">
        <v>596</v>
      </c>
      <c r="H156" s="163" t="s">
        <v>626</v>
      </c>
      <c r="I156" s="269" t="s">
        <v>636</v>
      </c>
    </row>
    <row r="157" s="7" customFormat="1" hidden="1" spans="1:15">
      <c r="A157" s="232"/>
      <c r="B157" s="232"/>
      <c r="C157" s="233"/>
      <c r="D157" s="231" t="s">
        <v>521</v>
      </c>
      <c r="E157" s="231" t="s">
        <v>637</v>
      </c>
      <c r="F157" s="231" t="s">
        <v>587</v>
      </c>
      <c r="G157" s="165"/>
      <c r="H157" s="163" t="s">
        <v>538</v>
      </c>
      <c r="I157" s="163" t="s">
        <v>547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46057</v>
      </c>
      <c r="E158" s="237">
        <f t="shared" ref="E158:E162" si="60">D158+1</f>
        <v>46058</v>
      </c>
      <c r="F158" s="236">
        <f t="shared" ref="F158:F162" si="61">E158+2</f>
        <v>46060</v>
      </c>
      <c r="G158" s="270" t="s">
        <v>638</v>
      </c>
      <c r="H158" s="239">
        <f t="shared" ref="H158:H162" si="62">F158+2</f>
        <v>46062</v>
      </c>
      <c r="I158" s="271">
        <f t="shared" ref="I158:I162" si="63">E158+23</f>
        <v>46081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64">D158+7</f>
        <v>46064</v>
      </c>
      <c r="E159" s="237">
        <f t="shared" si="60"/>
        <v>46065</v>
      </c>
      <c r="F159" s="236">
        <f t="shared" si="61"/>
        <v>46067</v>
      </c>
      <c r="G159" s="272"/>
      <c r="H159" s="239">
        <f t="shared" si="62"/>
        <v>46069</v>
      </c>
      <c r="I159" s="271">
        <f t="shared" si="63"/>
        <v>46088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64"/>
        <v>46071</v>
      </c>
      <c r="E160" s="237">
        <f t="shared" si="60"/>
        <v>46072</v>
      </c>
      <c r="F160" s="236">
        <f t="shared" si="61"/>
        <v>46074</v>
      </c>
      <c r="G160" s="272"/>
      <c r="H160" s="239">
        <f t="shared" si="62"/>
        <v>46076</v>
      </c>
      <c r="I160" s="271">
        <f t="shared" si="63"/>
        <v>46095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64"/>
        <v>46078</v>
      </c>
      <c r="E161" s="237">
        <f t="shared" si="60"/>
        <v>46079</v>
      </c>
      <c r="F161" s="236">
        <f t="shared" si="61"/>
        <v>46081</v>
      </c>
      <c r="G161" s="272"/>
      <c r="H161" s="239">
        <f t="shared" si="62"/>
        <v>46083</v>
      </c>
      <c r="I161" s="271">
        <f t="shared" si="63"/>
        <v>46102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64"/>
        <v>46085</v>
      </c>
      <c r="E162" s="237">
        <f t="shared" si="60"/>
        <v>46086</v>
      </c>
      <c r="F162" s="236">
        <f t="shared" si="61"/>
        <v>46088</v>
      </c>
      <c r="G162" s="273"/>
      <c r="H162" s="239">
        <f t="shared" si="62"/>
        <v>46090</v>
      </c>
      <c r="I162" s="271">
        <f t="shared" si="63"/>
        <v>46109</v>
      </c>
    </row>
    <row r="163" s="7" customFormat="1" ht="18" customHeight="1"/>
    <row r="164" s="100" customFormat="1" hidden="1" spans="1:14">
      <c r="A164" s="275" t="s">
        <v>639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517</v>
      </c>
      <c r="B165" s="227"/>
      <c r="C165" s="228" t="s">
        <v>518</v>
      </c>
      <c r="D165" s="229" t="s">
        <v>519</v>
      </c>
      <c r="E165" s="274"/>
      <c r="F165" s="230"/>
      <c r="G165" s="165" t="s">
        <v>596</v>
      </c>
      <c r="H165" s="163" t="s">
        <v>626</v>
      </c>
      <c r="I165" s="163" t="s">
        <v>536</v>
      </c>
      <c r="J165" s="163" t="s">
        <v>640</v>
      </c>
      <c r="K165" s="163" t="s">
        <v>641</v>
      </c>
      <c r="L165" s="163" t="s">
        <v>642</v>
      </c>
      <c r="M165" s="7"/>
    </row>
    <row r="166" s="100" customFormat="1" hidden="1" spans="1:14">
      <c r="A166" s="232"/>
      <c r="B166" s="232"/>
      <c r="C166" s="233"/>
      <c r="D166" s="231" t="s">
        <v>521</v>
      </c>
      <c r="E166" s="229" t="s">
        <v>637</v>
      </c>
      <c r="F166" s="230"/>
      <c r="G166" s="165"/>
      <c r="H166" s="163" t="s">
        <v>600</v>
      </c>
      <c r="I166" s="163" t="s">
        <v>587</v>
      </c>
      <c r="J166" s="163" t="s">
        <v>547</v>
      </c>
      <c r="K166" s="163" t="s">
        <v>523</v>
      </c>
      <c r="L166" s="163" t="s">
        <v>531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46057</v>
      </c>
      <c r="E167" s="278">
        <f t="shared" ref="E167:E171" si="65">D167+1</f>
        <v>46058</v>
      </c>
      <c r="F167" s="279"/>
      <c r="G167" s="270" t="s">
        <v>643</v>
      </c>
      <c r="H167" s="239">
        <f t="shared" ref="H167:H171" si="66">E167+5</f>
        <v>46063</v>
      </c>
      <c r="I167" s="239">
        <f t="shared" ref="I167:I171" si="67">H167+6</f>
        <v>46069</v>
      </c>
      <c r="J167" s="271">
        <f t="shared" ref="J167:J171" si="68">H167+8</f>
        <v>46071</v>
      </c>
      <c r="K167" s="271">
        <f t="shared" ref="K167:K171" si="69">J167+2</f>
        <v>46073</v>
      </c>
      <c r="L167" s="271">
        <f t="shared" ref="L167:L171" si="70">K167+2</f>
        <v>46075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71">D167+7</f>
        <v>46064</v>
      </c>
      <c r="E168" s="278">
        <f t="shared" si="65"/>
        <v>46065</v>
      </c>
      <c r="F168" s="279"/>
      <c r="G168" s="272"/>
      <c r="H168" s="239">
        <f t="shared" si="66"/>
        <v>46070</v>
      </c>
      <c r="I168" s="239">
        <f t="shared" si="67"/>
        <v>46076</v>
      </c>
      <c r="J168" s="271">
        <f t="shared" si="68"/>
        <v>46078</v>
      </c>
      <c r="K168" s="271">
        <f t="shared" si="69"/>
        <v>46080</v>
      </c>
      <c r="L168" s="271">
        <f t="shared" si="70"/>
        <v>46082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71"/>
        <v>46071</v>
      </c>
      <c r="E169" s="278">
        <f t="shared" si="65"/>
        <v>46072</v>
      </c>
      <c r="F169" s="279"/>
      <c r="G169" s="272"/>
      <c r="H169" s="239">
        <f t="shared" si="66"/>
        <v>46077</v>
      </c>
      <c r="I169" s="239">
        <f t="shared" si="67"/>
        <v>46083</v>
      </c>
      <c r="J169" s="271">
        <f t="shared" si="68"/>
        <v>46085</v>
      </c>
      <c r="K169" s="271">
        <f t="shared" si="69"/>
        <v>46087</v>
      </c>
      <c r="L169" s="271">
        <f t="shared" si="70"/>
        <v>46089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71"/>
        <v>46078</v>
      </c>
      <c r="E170" s="278">
        <f t="shared" si="65"/>
        <v>46079</v>
      </c>
      <c r="F170" s="279"/>
      <c r="G170" s="272"/>
      <c r="H170" s="239">
        <f t="shared" si="66"/>
        <v>46084</v>
      </c>
      <c r="I170" s="239">
        <f t="shared" si="67"/>
        <v>46090</v>
      </c>
      <c r="J170" s="271">
        <f t="shared" si="68"/>
        <v>46092</v>
      </c>
      <c r="K170" s="271">
        <f t="shared" si="69"/>
        <v>46094</v>
      </c>
      <c r="L170" s="271">
        <f t="shared" si="70"/>
        <v>46096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71"/>
        <v>46085</v>
      </c>
      <c r="E171" s="278">
        <f t="shared" si="65"/>
        <v>46086</v>
      </c>
      <c r="F171" s="279"/>
      <c r="G171" s="273"/>
      <c r="H171" s="239">
        <f t="shared" si="66"/>
        <v>46091</v>
      </c>
      <c r="I171" s="239">
        <f t="shared" si="67"/>
        <v>46097</v>
      </c>
      <c r="J171" s="271">
        <f t="shared" si="68"/>
        <v>46099</v>
      </c>
      <c r="K171" s="271">
        <f t="shared" si="69"/>
        <v>46101</v>
      </c>
      <c r="L171" s="271">
        <f t="shared" si="70"/>
        <v>46103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72">H172+7</f>
        <v>7</v>
      </c>
      <c r="J172" s="282"/>
      <c r="K172" s="282"/>
    </row>
    <row r="173" s="100" customFormat="1" hidden="1" spans="1:14">
      <c r="A173" s="275" t="s">
        <v>644</v>
      </c>
      <c r="B173" s="276"/>
      <c r="C173" s="277"/>
      <c r="D173" s="7"/>
      <c r="E173" s="7"/>
      <c r="F173" s="7"/>
      <c r="G173" s="7"/>
      <c r="H173" s="7"/>
      <c r="I173" s="239">
        <f t="shared" si="72"/>
        <v>7</v>
      </c>
      <c r="J173" s="7"/>
      <c r="K173" s="7"/>
      <c r="M173" s="7"/>
      <c r="N173" s="7"/>
    </row>
    <row r="174" s="100" customFormat="1" hidden="1" spans="1:14">
      <c r="A174" s="227" t="s">
        <v>517</v>
      </c>
      <c r="B174" s="227"/>
      <c r="C174" s="228" t="s">
        <v>518</v>
      </c>
      <c r="D174" s="229" t="s">
        <v>519</v>
      </c>
      <c r="E174" s="274"/>
      <c r="F174" s="230"/>
      <c r="G174" s="165" t="s">
        <v>596</v>
      </c>
      <c r="H174" s="163" t="s">
        <v>626</v>
      </c>
      <c r="I174" s="239" t="e">
        <f t="shared" si="72"/>
        <v>#VALUE!</v>
      </c>
      <c r="J174" s="163" t="s">
        <v>628</v>
      </c>
      <c r="K174" s="163" t="s">
        <v>629</v>
      </c>
      <c r="L174" s="163" t="s">
        <v>630</v>
      </c>
      <c r="M174" s="7"/>
      <c r="N174" s="7"/>
    </row>
    <row r="175" s="100" customFormat="1" hidden="1" spans="1:14">
      <c r="A175" s="232"/>
      <c r="B175" s="232"/>
      <c r="C175" s="233"/>
      <c r="D175" s="231" t="s">
        <v>521</v>
      </c>
      <c r="E175" s="229" t="s">
        <v>522</v>
      </c>
      <c r="F175" s="230"/>
      <c r="G175" s="165"/>
      <c r="H175" s="163" t="s">
        <v>522</v>
      </c>
      <c r="I175" s="239" t="e">
        <f t="shared" si="72"/>
        <v>#VALUE!</v>
      </c>
      <c r="J175" s="163" t="s">
        <v>530</v>
      </c>
      <c r="K175" s="163" t="s">
        <v>547</v>
      </c>
      <c r="L175" s="163" t="s">
        <v>580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46057</v>
      </c>
      <c r="E176" s="278">
        <f t="shared" ref="E176:E180" si="73">D176+2</f>
        <v>46059</v>
      </c>
      <c r="F176" s="279"/>
      <c r="G176" s="270" t="s">
        <v>645</v>
      </c>
      <c r="H176" s="239">
        <f t="shared" ref="H176:H180" si="74">E176+7</f>
        <v>46066</v>
      </c>
      <c r="I176" s="239">
        <f t="shared" si="72"/>
        <v>46073</v>
      </c>
      <c r="J176" s="271">
        <f t="shared" ref="J176:L176" si="75">I176+2</f>
        <v>46075</v>
      </c>
      <c r="K176" s="271">
        <f t="shared" si="75"/>
        <v>46077</v>
      </c>
      <c r="L176" s="271">
        <f t="shared" si="75"/>
        <v>46079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6">D176+7</f>
        <v>46064</v>
      </c>
      <c r="E177" s="278">
        <f t="shared" si="73"/>
        <v>46066</v>
      </c>
      <c r="F177" s="279"/>
      <c r="G177" s="272"/>
      <c r="H177" s="239">
        <f t="shared" si="74"/>
        <v>46073</v>
      </c>
      <c r="I177" s="239">
        <f t="shared" si="72"/>
        <v>46080</v>
      </c>
      <c r="J177" s="271">
        <f t="shared" ref="J177:L177" si="77">I177+2</f>
        <v>46082</v>
      </c>
      <c r="K177" s="271">
        <f t="shared" si="77"/>
        <v>46084</v>
      </c>
      <c r="L177" s="271">
        <f t="shared" si="77"/>
        <v>46086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6"/>
        <v>46071</v>
      </c>
      <c r="E178" s="278">
        <f t="shared" si="73"/>
        <v>46073</v>
      </c>
      <c r="F178" s="279"/>
      <c r="G178" s="272"/>
      <c r="H178" s="239">
        <f t="shared" si="74"/>
        <v>46080</v>
      </c>
      <c r="I178" s="239">
        <f t="shared" si="72"/>
        <v>46087</v>
      </c>
      <c r="J178" s="271">
        <f t="shared" ref="J178:L178" si="78">I178+2</f>
        <v>46089</v>
      </c>
      <c r="K178" s="271">
        <f t="shared" si="78"/>
        <v>46091</v>
      </c>
      <c r="L178" s="271">
        <f t="shared" si="78"/>
        <v>46093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6"/>
        <v>46078</v>
      </c>
      <c r="E179" s="278">
        <f t="shared" si="73"/>
        <v>46080</v>
      </c>
      <c r="F179" s="279"/>
      <c r="G179" s="272"/>
      <c r="H179" s="239">
        <f t="shared" si="74"/>
        <v>46087</v>
      </c>
      <c r="I179" s="239">
        <f t="shared" si="72"/>
        <v>46094</v>
      </c>
      <c r="J179" s="271">
        <f t="shared" ref="J179:L179" si="79">I179+2</f>
        <v>46096</v>
      </c>
      <c r="K179" s="271">
        <f t="shared" si="79"/>
        <v>46098</v>
      </c>
      <c r="L179" s="271">
        <f t="shared" si="79"/>
        <v>46100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6"/>
        <v>46085</v>
      </c>
      <c r="E180" s="278">
        <f t="shared" si="73"/>
        <v>46087</v>
      </c>
      <c r="F180" s="279"/>
      <c r="G180" s="273"/>
      <c r="H180" s="239">
        <f t="shared" si="74"/>
        <v>46094</v>
      </c>
      <c r="I180" s="239">
        <f t="shared" si="72"/>
        <v>46101</v>
      </c>
      <c r="J180" s="271">
        <f t="shared" ref="J180:L180" si="80">I180+2</f>
        <v>46103</v>
      </c>
      <c r="K180" s="271">
        <f t="shared" si="80"/>
        <v>46105</v>
      </c>
      <c r="L180" s="271">
        <f t="shared" si="80"/>
        <v>46107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646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517</v>
      </c>
      <c r="B183" s="227"/>
      <c r="C183" s="228" t="s">
        <v>518</v>
      </c>
      <c r="D183" s="229" t="s">
        <v>519</v>
      </c>
      <c r="E183" s="274"/>
      <c r="F183" s="230"/>
      <c r="G183" s="165" t="s">
        <v>596</v>
      </c>
      <c r="H183" s="163" t="s">
        <v>544</v>
      </c>
      <c r="I183" s="163" t="s">
        <v>647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521</v>
      </c>
      <c r="E184" s="229" t="s">
        <v>637</v>
      </c>
      <c r="F184" s="230"/>
      <c r="G184" s="165"/>
      <c r="H184" s="163" t="s">
        <v>637</v>
      </c>
      <c r="I184" s="163" t="s">
        <v>530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81">D185+1</f>
        <v>1</v>
      </c>
      <c r="F185" s="279"/>
      <c r="G185" s="270" t="s">
        <v>648</v>
      </c>
      <c r="H185" s="239">
        <f t="shared" ref="H185:H189" si="82">E185+18</f>
        <v>19</v>
      </c>
      <c r="I185" s="271">
        <f t="shared" ref="I185:I189" si="83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84">D185+7</f>
        <v>7</v>
      </c>
      <c r="E186" s="278">
        <f t="shared" si="81"/>
        <v>8</v>
      </c>
      <c r="F186" s="279"/>
      <c r="G186" s="272"/>
      <c r="H186" s="239">
        <f t="shared" si="82"/>
        <v>26</v>
      </c>
      <c r="I186" s="271">
        <f t="shared" si="83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428</v>
      </c>
      <c r="D187" s="236">
        <f t="shared" si="84"/>
        <v>14</v>
      </c>
      <c r="E187" s="278">
        <f t="shared" si="81"/>
        <v>15</v>
      </c>
      <c r="F187" s="279"/>
      <c r="G187" s="272"/>
      <c r="H187" s="239">
        <f t="shared" si="82"/>
        <v>33</v>
      </c>
      <c r="I187" s="271">
        <f t="shared" si="83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84"/>
        <v>21</v>
      </c>
      <c r="E188" s="278">
        <f t="shared" si="81"/>
        <v>22</v>
      </c>
      <c r="F188" s="279"/>
      <c r="G188" s="272"/>
      <c r="H188" s="239">
        <f t="shared" si="82"/>
        <v>40</v>
      </c>
      <c r="I188" s="271">
        <f t="shared" si="83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84"/>
        <v>28</v>
      </c>
      <c r="E189" s="278">
        <f t="shared" si="81"/>
        <v>29</v>
      </c>
      <c r="F189" s="279"/>
      <c r="G189" s="273"/>
      <c r="H189" s="239">
        <f t="shared" si="82"/>
        <v>47</v>
      </c>
      <c r="I189" s="271">
        <f t="shared" si="83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649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517</v>
      </c>
      <c r="B192" s="227"/>
      <c r="C192" s="228" t="s">
        <v>518</v>
      </c>
      <c r="D192" s="229" t="s">
        <v>519</v>
      </c>
      <c r="E192" s="274"/>
      <c r="F192" s="230"/>
      <c r="G192" s="165" t="s">
        <v>596</v>
      </c>
      <c r="H192" s="163" t="s">
        <v>650</v>
      </c>
      <c r="I192" s="163" t="s">
        <v>651</v>
      </c>
      <c r="J192" s="163" t="s">
        <v>652</v>
      </c>
      <c r="K192" s="7"/>
    </row>
    <row r="193" s="100" customFormat="1" hidden="1" spans="1:15">
      <c r="A193" s="232"/>
      <c r="B193" s="232"/>
      <c r="C193" s="233"/>
      <c r="D193" s="231" t="s">
        <v>521</v>
      </c>
      <c r="E193" s="229" t="s">
        <v>538</v>
      </c>
      <c r="F193" s="230"/>
      <c r="G193" s="165"/>
      <c r="H193" s="163" t="s">
        <v>637</v>
      </c>
      <c r="I193" s="163" t="s">
        <v>530</v>
      </c>
      <c r="J193" s="163" t="s">
        <v>539</v>
      </c>
      <c r="K193" s="7"/>
    </row>
    <row r="194" s="100" customFormat="1" ht="18" hidden="1" customHeight="1" spans="1:15">
      <c r="A194" s="234" t="s">
        <v>653</v>
      </c>
      <c r="B194" s="234" t="s">
        <v>654</v>
      </c>
      <c r="C194" s="235">
        <v>2040</v>
      </c>
      <c r="D194" s="236">
        <f>D9+1</f>
        <v>1</v>
      </c>
      <c r="E194" s="278">
        <f t="shared" ref="E194:E198" si="85">D194+1</f>
        <v>2</v>
      </c>
      <c r="F194" s="279"/>
      <c r="G194" s="270" t="s">
        <v>655</v>
      </c>
      <c r="H194" s="239">
        <f t="shared" ref="H194:H198" si="86">E194+10</f>
        <v>12</v>
      </c>
      <c r="I194" s="271">
        <f t="shared" ref="I194:I198" si="87">H194+13</f>
        <v>25</v>
      </c>
      <c r="J194" s="271">
        <f t="shared" ref="J194:J198" si="88">I194+1</f>
        <v>26</v>
      </c>
      <c r="K194" s="7"/>
    </row>
    <row r="195" s="100" customFormat="1" ht="18" hidden="1" customHeight="1" spans="1:15">
      <c r="A195" s="234" t="s">
        <v>653</v>
      </c>
      <c r="B195" s="234" t="s">
        <v>654</v>
      </c>
      <c r="C195" s="235">
        <v>2041</v>
      </c>
      <c r="D195" s="236">
        <f t="shared" ref="D195:D198" si="89">D194+7</f>
        <v>8</v>
      </c>
      <c r="E195" s="278">
        <f t="shared" si="85"/>
        <v>9</v>
      </c>
      <c r="F195" s="279"/>
      <c r="G195" s="272"/>
      <c r="H195" s="239">
        <f t="shared" si="86"/>
        <v>19</v>
      </c>
      <c r="I195" s="271">
        <f t="shared" si="87"/>
        <v>32</v>
      </c>
      <c r="J195" s="271">
        <f t="shared" si="88"/>
        <v>33</v>
      </c>
      <c r="K195" s="7"/>
    </row>
    <row r="196" s="100" customFormat="1" ht="18" hidden="1" customHeight="1" spans="1:15">
      <c r="A196" s="234" t="s">
        <v>653</v>
      </c>
      <c r="B196" s="234" t="s">
        <v>654</v>
      </c>
      <c r="C196" s="235">
        <v>2042</v>
      </c>
      <c r="D196" s="236">
        <f t="shared" si="89"/>
        <v>15</v>
      </c>
      <c r="E196" s="278">
        <f t="shared" si="85"/>
        <v>16</v>
      </c>
      <c r="F196" s="279"/>
      <c r="G196" s="272"/>
      <c r="H196" s="239">
        <f t="shared" si="86"/>
        <v>26</v>
      </c>
      <c r="I196" s="271">
        <f t="shared" si="87"/>
        <v>39</v>
      </c>
      <c r="J196" s="271">
        <f t="shared" si="88"/>
        <v>40</v>
      </c>
      <c r="K196" s="7"/>
    </row>
    <row r="197" s="100" customFormat="1" ht="18" hidden="1" customHeight="1" spans="1:15">
      <c r="A197" s="234" t="s">
        <v>653</v>
      </c>
      <c r="B197" s="234" t="s">
        <v>654</v>
      </c>
      <c r="C197" s="235">
        <v>2043</v>
      </c>
      <c r="D197" s="236">
        <f t="shared" si="89"/>
        <v>22</v>
      </c>
      <c r="E197" s="278">
        <f t="shared" si="85"/>
        <v>23</v>
      </c>
      <c r="F197" s="279"/>
      <c r="G197" s="272"/>
      <c r="H197" s="239">
        <f t="shared" si="86"/>
        <v>33</v>
      </c>
      <c r="I197" s="271">
        <f t="shared" si="87"/>
        <v>46</v>
      </c>
      <c r="J197" s="271">
        <f t="shared" si="88"/>
        <v>47</v>
      </c>
      <c r="K197" s="7"/>
    </row>
    <row r="198" s="7" customFormat="1" ht="18" hidden="1" customHeight="1" spans="1:15">
      <c r="A198" s="234" t="s">
        <v>653</v>
      </c>
      <c r="B198" s="234" t="s">
        <v>654</v>
      </c>
      <c r="C198" s="235">
        <v>2044</v>
      </c>
      <c r="D198" s="236">
        <f t="shared" si="89"/>
        <v>29</v>
      </c>
      <c r="E198" s="278">
        <f t="shared" si="85"/>
        <v>30</v>
      </c>
      <c r="F198" s="279"/>
      <c r="G198" s="273"/>
      <c r="H198" s="239">
        <f t="shared" si="86"/>
        <v>40</v>
      </c>
      <c r="I198" s="271">
        <f t="shared" si="87"/>
        <v>53</v>
      </c>
      <c r="J198" s="271">
        <f t="shared" si="88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656</v>
      </c>
      <c r="B200" s="98"/>
      <c r="C200" s="98" t="s">
        <v>657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658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457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6" workbookViewId="0">
      <selection activeCell="I88" sqref="I88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688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672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customHeight="1" spans="1:16">
      <c r="A18" s="36" t="s">
        <v>136</v>
      </c>
      <c r="B18" s="36" t="s">
        <v>137</v>
      </c>
      <c r="C18" s="37">
        <v>2605</v>
      </c>
      <c r="D18" s="38">
        <v>46056</v>
      </c>
      <c r="E18" s="38">
        <f t="shared" ref="E18:E22" si="0">D18+6</f>
        <v>46062</v>
      </c>
      <c r="F18" s="38">
        <f t="shared" ref="F18:F22" si="1">D18+6</f>
        <v>46062</v>
      </c>
      <c r="G18" s="39">
        <f t="shared" ref="G18:I18" si="2">F18+1</f>
        <v>46063</v>
      </c>
      <c r="H18" s="39">
        <f t="shared" si="2"/>
        <v>46064</v>
      </c>
      <c r="I18" s="40">
        <f t="shared" si="2"/>
        <v>46065</v>
      </c>
      <c r="J18" s="41"/>
      <c r="K18" s="41"/>
      <c r="L18" s="41"/>
      <c r="M18" s="41"/>
      <c r="N18" s="41"/>
    </row>
    <row r="19" s="4" customFormat="1" ht="17.25" customHeight="1" spans="1:16">
      <c r="A19" s="36" t="s">
        <v>259</v>
      </c>
      <c r="B19" s="36" t="s">
        <v>260</v>
      </c>
      <c r="C19" s="37">
        <v>2607</v>
      </c>
      <c r="D19" s="38">
        <f t="shared" ref="D19:D22" si="3">D18+7</f>
        <v>46063</v>
      </c>
      <c r="E19" s="38">
        <f t="shared" si="0"/>
        <v>46069</v>
      </c>
      <c r="F19" s="38">
        <f t="shared" si="1"/>
        <v>46069</v>
      </c>
      <c r="G19" s="39">
        <f t="shared" ref="G19:I19" si="4">F19+1</f>
        <v>46070</v>
      </c>
      <c r="H19" s="39">
        <f t="shared" si="4"/>
        <v>46071</v>
      </c>
      <c r="I19" s="40">
        <f t="shared" si="4"/>
        <v>46072</v>
      </c>
      <c r="J19" s="42"/>
      <c r="K19" s="42"/>
      <c r="L19" s="42"/>
      <c r="M19" s="42"/>
      <c r="N19" s="42"/>
    </row>
    <row r="20" s="4" customFormat="1" ht="17.25" customHeight="1" spans="1:16">
      <c r="A20" s="36" t="s">
        <v>136</v>
      </c>
      <c r="B20" s="36" t="s">
        <v>137</v>
      </c>
      <c r="C20" s="37">
        <v>2607</v>
      </c>
      <c r="D20" s="38">
        <f t="shared" si="3"/>
        <v>46070</v>
      </c>
      <c r="E20" s="38">
        <f t="shared" si="0"/>
        <v>46076</v>
      </c>
      <c r="F20" s="38">
        <f t="shared" si="1"/>
        <v>46076</v>
      </c>
      <c r="G20" s="39">
        <f t="shared" ref="G20:I20" si="5">F20+1</f>
        <v>46077</v>
      </c>
      <c r="H20" s="39">
        <f t="shared" si="5"/>
        <v>46078</v>
      </c>
      <c r="I20" s="40">
        <f t="shared" si="5"/>
        <v>46079</v>
      </c>
      <c r="J20" s="43"/>
      <c r="K20" s="42"/>
      <c r="L20" s="42"/>
      <c r="M20" s="42"/>
      <c r="N20" s="42"/>
    </row>
    <row r="21" s="4" customFormat="1" ht="17.25" customHeight="1" spans="1:16">
      <c r="A21" s="36" t="s">
        <v>259</v>
      </c>
      <c r="B21" s="36" t="s">
        <v>260</v>
      </c>
      <c r="C21" s="37">
        <v>2609</v>
      </c>
      <c r="D21" s="38">
        <f t="shared" si="3"/>
        <v>46077</v>
      </c>
      <c r="E21" s="38">
        <f t="shared" si="0"/>
        <v>46083</v>
      </c>
      <c r="F21" s="38">
        <f t="shared" si="1"/>
        <v>46083</v>
      </c>
      <c r="G21" s="39">
        <f t="shared" ref="G21:I21" si="6">F21+1</f>
        <v>46084</v>
      </c>
      <c r="H21" s="39">
        <f t="shared" si="6"/>
        <v>46085</v>
      </c>
      <c r="I21" s="40">
        <f t="shared" si="6"/>
        <v>46086</v>
      </c>
      <c r="J21" s="43"/>
      <c r="K21" s="42"/>
      <c r="L21" s="42"/>
      <c r="M21" s="42"/>
      <c r="N21" s="42"/>
    </row>
    <row r="22" s="5" customFormat="1" ht="17.25" customHeight="1" spans="1:16">
      <c r="A22" s="36" t="s">
        <v>136</v>
      </c>
      <c r="B22" s="36" t="s">
        <v>137</v>
      </c>
      <c r="C22" s="37">
        <v>2609</v>
      </c>
      <c r="D22" s="38">
        <f t="shared" si="3"/>
        <v>46084</v>
      </c>
      <c r="E22" s="38">
        <f t="shared" si="0"/>
        <v>46090</v>
      </c>
      <c r="F22" s="38">
        <f t="shared" si="1"/>
        <v>46090</v>
      </c>
      <c r="G22" s="39">
        <f t="shared" ref="G22:I22" si="7">F22+1</f>
        <v>46091</v>
      </c>
      <c r="H22" s="39">
        <f t="shared" si="7"/>
        <v>46092</v>
      </c>
      <c r="I22" s="40">
        <f t="shared" si="7"/>
        <v>46093</v>
      </c>
      <c r="J22" s="43"/>
      <c r="K22" s="44"/>
      <c r="L22" s="44"/>
      <c r="M22" s="44"/>
      <c r="N22" s="44"/>
      <c r="O22" s="44"/>
    </row>
    <row r="23" s="2" customFormat="1" ht="14.25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5" spans="1:16">
      <c r="A31" s="36" t="s">
        <v>233</v>
      </c>
      <c r="B31" s="36" t="s">
        <v>234</v>
      </c>
      <c r="C31" s="37">
        <v>2607</v>
      </c>
      <c r="D31" s="39">
        <f>D18+3</f>
        <v>46059</v>
      </c>
      <c r="E31" s="38">
        <f t="shared" ref="E31:E35" si="8">D31+4</f>
        <v>46063</v>
      </c>
      <c r="F31" s="38">
        <f t="shared" ref="F31:F35" si="9">E31</f>
        <v>46063</v>
      </c>
      <c r="G31" s="38">
        <f t="shared" ref="G31:G35" si="10">F31+1</f>
        <v>46064</v>
      </c>
      <c r="H31" s="56"/>
      <c r="I31" s="55"/>
      <c r="J31" s="54"/>
      <c r="K31" s="54"/>
      <c r="L31" s="29"/>
    </row>
    <row r="32" s="2" customFormat="1" ht="15" spans="1:16">
      <c r="A32" s="36" t="s">
        <v>218</v>
      </c>
      <c r="B32" s="36" t="s">
        <v>219</v>
      </c>
      <c r="C32" s="37">
        <v>2607</v>
      </c>
      <c r="D32" s="39">
        <f t="shared" ref="D32:D35" si="11">D31+7</f>
        <v>46066</v>
      </c>
      <c r="E32" s="38">
        <f t="shared" si="8"/>
        <v>46070</v>
      </c>
      <c r="F32" s="38">
        <f t="shared" si="9"/>
        <v>46070</v>
      </c>
      <c r="G32" s="38">
        <f t="shared" si="10"/>
        <v>46071</v>
      </c>
      <c r="H32" s="54"/>
      <c r="I32" s="55"/>
      <c r="J32" s="54"/>
      <c r="K32" s="54"/>
      <c r="L32" s="29"/>
    </row>
    <row r="33" s="2" customFormat="1" ht="15" spans="1:16">
      <c r="A33" s="36" t="s">
        <v>255</v>
      </c>
      <c r="B33" s="36" t="s">
        <v>256</v>
      </c>
      <c r="C33" s="37">
        <v>2609</v>
      </c>
      <c r="D33" s="39">
        <f t="shared" si="11"/>
        <v>46073</v>
      </c>
      <c r="E33" s="38">
        <f t="shared" si="8"/>
        <v>46077</v>
      </c>
      <c r="F33" s="38">
        <f t="shared" si="9"/>
        <v>46077</v>
      </c>
      <c r="G33" s="38">
        <f t="shared" si="10"/>
        <v>46078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233</v>
      </c>
      <c r="B34" s="36" t="s">
        <v>234</v>
      </c>
      <c r="C34" s="37">
        <v>2611</v>
      </c>
      <c r="D34" s="39">
        <f t="shared" si="11"/>
        <v>46080</v>
      </c>
      <c r="E34" s="38">
        <f t="shared" si="8"/>
        <v>46084</v>
      </c>
      <c r="F34" s="38">
        <f t="shared" si="9"/>
        <v>46084</v>
      </c>
      <c r="G34" s="38">
        <f t="shared" si="10"/>
        <v>46085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218</v>
      </c>
      <c r="B35" s="36" t="s">
        <v>219</v>
      </c>
      <c r="C35" s="37">
        <v>2611</v>
      </c>
      <c r="D35" s="39">
        <f t="shared" si="11"/>
        <v>46087</v>
      </c>
      <c r="E35" s="38">
        <f t="shared" si="8"/>
        <v>46091</v>
      </c>
      <c r="F35" s="38">
        <f t="shared" si="9"/>
        <v>46091</v>
      </c>
      <c r="G35" s="38">
        <f t="shared" si="10"/>
        <v>46092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263</v>
      </c>
      <c r="B43" s="36" t="s">
        <v>264</v>
      </c>
      <c r="C43" s="37">
        <v>2605</v>
      </c>
      <c r="D43" s="38">
        <v>46060</v>
      </c>
      <c r="E43" s="39">
        <f t="shared" ref="E43:E47" si="12">D43+4</f>
        <v>46064</v>
      </c>
      <c r="F43" s="38">
        <f t="shared" ref="F43:F47" si="13">E43</f>
        <v>46064</v>
      </c>
      <c r="G43" s="38">
        <f t="shared" ref="G43:G47" si="14">D43+5</f>
        <v>46065</v>
      </c>
      <c r="H43" s="38">
        <f t="shared" ref="H43:H47" si="15">E43+2</f>
        <v>46066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416</v>
      </c>
      <c r="B44" s="57" t="s">
        <v>417</v>
      </c>
      <c r="C44" s="37">
        <v>2607</v>
      </c>
      <c r="D44" s="38">
        <f t="shared" ref="D44:D47" si="16">D43+7</f>
        <v>46067</v>
      </c>
      <c r="E44" s="38">
        <f t="shared" si="12"/>
        <v>46071</v>
      </c>
      <c r="F44" s="38">
        <f t="shared" si="13"/>
        <v>46071</v>
      </c>
      <c r="G44" s="38">
        <f t="shared" si="14"/>
        <v>46072</v>
      </c>
      <c r="H44" s="38">
        <f t="shared" si="15"/>
        <v>46073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263</v>
      </c>
      <c r="B45" s="36" t="s">
        <v>264</v>
      </c>
      <c r="C45" s="37">
        <v>2607</v>
      </c>
      <c r="D45" s="38">
        <f t="shared" si="16"/>
        <v>46074</v>
      </c>
      <c r="E45" s="38">
        <f t="shared" si="12"/>
        <v>46078</v>
      </c>
      <c r="F45" s="39">
        <f t="shared" si="13"/>
        <v>46078</v>
      </c>
      <c r="G45" s="38">
        <f t="shared" si="14"/>
        <v>46079</v>
      </c>
      <c r="H45" s="38">
        <f t="shared" si="15"/>
        <v>46080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416</v>
      </c>
      <c r="B46" s="36" t="s">
        <v>417</v>
      </c>
      <c r="C46" s="37">
        <v>2609</v>
      </c>
      <c r="D46" s="38">
        <f t="shared" si="16"/>
        <v>46081</v>
      </c>
      <c r="E46" s="38">
        <f t="shared" si="12"/>
        <v>46085</v>
      </c>
      <c r="F46" s="38">
        <f t="shared" si="13"/>
        <v>46085</v>
      </c>
      <c r="G46" s="38">
        <f t="shared" si="14"/>
        <v>46086</v>
      </c>
      <c r="H46" s="38">
        <f t="shared" si="15"/>
        <v>46087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263</v>
      </c>
      <c r="B47" s="36" t="s">
        <v>264</v>
      </c>
      <c r="C47" s="37">
        <v>2609</v>
      </c>
      <c r="D47" s="38">
        <f t="shared" si="16"/>
        <v>46088</v>
      </c>
      <c r="E47" s="38">
        <f t="shared" si="12"/>
        <v>46092</v>
      </c>
      <c r="F47" s="38">
        <f t="shared" si="13"/>
        <v>46092</v>
      </c>
      <c r="G47" s="38">
        <f t="shared" si="14"/>
        <v>46093</v>
      </c>
      <c r="H47" s="38">
        <f t="shared" si="15"/>
        <v>46094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439</v>
      </c>
      <c r="B57" s="36" t="s">
        <v>440</v>
      </c>
      <c r="C57" s="37">
        <v>2605</v>
      </c>
      <c r="D57" s="81">
        <f>D43-7</f>
        <v>46053</v>
      </c>
      <c r="E57" s="40">
        <f t="shared" ref="E57:E61" si="17">D57+3</f>
        <v>46056</v>
      </c>
      <c r="F57" s="40">
        <f t="shared" ref="F57:F61" si="18">E57</f>
        <v>46056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689</v>
      </c>
      <c r="B58" s="36" t="s">
        <v>690</v>
      </c>
      <c r="C58" s="37">
        <v>2606</v>
      </c>
      <c r="D58" s="81">
        <f t="shared" ref="D58:D61" si="19">D43</f>
        <v>46060</v>
      </c>
      <c r="E58" s="40">
        <f t="shared" si="17"/>
        <v>46063</v>
      </c>
      <c r="F58" s="40">
        <f t="shared" si="18"/>
        <v>46063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439</v>
      </c>
      <c r="B59" s="36" t="s">
        <v>440</v>
      </c>
      <c r="C59" s="37">
        <v>2607</v>
      </c>
      <c r="D59" s="81">
        <f t="shared" si="19"/>
        <v>46067</v>
      </c>
      <c r="E59" s="40">
        <f t="shared" si="17"/>
        <v>46070</v>
      </c>
      <c r="F59" s="40">
        <f t="shared" si="18"/>
        <v>46070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689</v>
      </c>
      <c r="B60" s="57" t="s">
        <v>690</v>
      </c>
      <c r="C60" s="37">
        <v>2608</v>
      </c>
      <c r="D60" s="81">
        <f t="shared" si="19"/>
        <v>46074</v>
      </c>
      <c r="E60" s="40">
        <f t="shared" si="17"/>
        <v>46077</v>
      </c>
      <c r="F60" s="40">
        <f t="shared" si="18"/>
        <v>46077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439</v>
      </c>
      <c r="B61" s="36" t="s">
        <v>440</v>
      </c>
      <c r="C61" s="37">
        <v>2609</v>
      </c>
      <c r="D61" s="81">
        <f t="shared" si="19"/>
        <v>46081</v>
      </c>
      <c r="E61" s="40">
        <f t="shared" si="17"/>
        <v>46084</v>
      </c>
      <c r="F61" s="40">
        <f t="shared" si="18"/>
        <v>46084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424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425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426</v>
      </c>
      <c r="H67" s="78" t="s">
        <v>427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46060</v>
      </c>
      <c r="E69" s="81">
        <f t="shared" ref="E69:E73" si="20">D69+4</f>
        <v>46064</v>
      </c>
      <c r="F69" s="81">
        <f t="shared" ref="F69:F73" si="21">E69+1</f>
        <v>46065</v>
      </c>
      <c r="G69" s="81">
        <f t="shared" ref="G69:G73" si="22">F69+1</f>
        <v>46066</v>
      </c>
      <c r="H69" s="81">
        <f t="shared" ref="H69:H73" si="23">D69+11</f>
        <v>46071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46067</v>
      </c>
      <c r="E70" s="81">
        <f t="shared" si="20"/>
        <v>46071</v>
      </c>
      <c r="F70" s="81">
        <f t="shared" si="21"/>
        <v>46072</v>
      </c>
      <c r="G70" s="81">
        <f t="shared" si="22"/>
        <v>46073</v>
      </c>
      <c r="H70" s="84">
        <f t="shared" si="23"/>
        <v>46078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428</v>
      </c>
      <c r="D71" s="81">
        <f t="shared" si="24"/>
        <v>46074</v>
      </c>
      <c r="E71" s="81">
        <f t="shared" si="20"/>
        <v>46078</v>
      </c>
      <c r="F71" s="81">
        <f t="shared" si="21"/>
        <v>46079</v>
      </c>
      <c r="G71" s="81">
        <f t="shared" si="22"/>
        <v>46080</v>
      </c>
      <c r="H71" s="84">
        <f t="shared" si="23"/>
        <v>46085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429</v>
      </c>
      <c r="D72" s="81">
        <f t="shared" si="24"/>
        <v>46081</v>
      </c>
      <c r="E72" s="81">
        <f t="shared" si="20"/>
        <v>46085</v>
      </c>
      <c r="F72" s="81">
        <f t="shared" si="21"/>
        <v>46086</v>
      </c>
      <c r="G72" s="84">
        <f t="shared" si="22"/>
        <v>46087</v>
      </c>
      <c r="H72" s="84">
        <f t="shared" si="23"/>
        <v>46092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429</v>
      </c>
      <c r="D73" s="81">
        <f t="shared" si="24"/>
        <v>46088</v>
      </c>
      <c r="E73" s="81">
        <f t="shared" si="20"/>
        <v>46092</v>
      </c>
      <c r="F73" s="81">
        <f t="shared" si="21"/>
        <v>46093</v>
      </c>
      <c r="G73" s="81">
        <f t="shared" si="22"/>
        <v>46094</v>
      </c>
      <c r="H73" s="81">
        <f t="shared" si="23"/>
        <v>46099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430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431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432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433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434</v>
      </c>
      <c r="E80" s="34" t="s">
        <v>435</v>
      </c>
      <c r="F80" s="34" t="s">
        <v>426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436</v>
      </c>
      <c r="E81" s="35" t="s">
        <v>437</v>
      </c>
      <c r="F81" s="35" t="s">
        <v>438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309</v>
      </c>
      <c r="B82" s="36" t="s">
        <v>310</v>
      </c>
      <c r="C82" s="37">
        <v>2605</v>
      </c>
      <c r="D82" s="81">
        <f>D43-7</f>
        <v>46053</v>
      </c>
      <c r="E82" s="38">
        <f t="shared" ref="E82:E86" si="25">D82+3</f>
        <v>46056</v>
      </c>
      <c r="F82" s="38">
        <f t="shared" ref="F82:F86" si="26">D82+4</f>
        <v>46057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101</v>
      </c>
      <c r="B83" s="57" t="s">
        <v>102</v>
      </c>
      <c r="C83" s="37">
        <v>2606</v>
      </c>
      <c r="D83" s="81">
        <f t="shared" ref="D83:D86" si="27">D82+7</f>
        <v>46060</v>
      </c>
      <c r="E83" s="38">
        <f t="shared" si="25"/>
        <v>46063</v>
      </c>
      <c r="F83" s="38">
        <f t="shared" si="26"/>
        <v>46064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309</v>
      </c>
      <c r="B84" s="36" t="s">
        <v>310</v>
      </c>
      <c r="C84" s="37">
        <v>2607</v>
      </c>
      <c r="D84" s="81">
        <f t="shared" si="27"/>
        <v>46067</v>
      </c>
      <c r="E84" s="38">
        <f t="shared" si="25"/>
        <v>46070</v>
      </c>
      <c r="F84" s="38">
        <f t="shared" si="26"/>
        <v>46071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101</v>
      </c>
      <c r="B85" s="57" t="s">
        <v>102</v>
      </c>
      <c r="C85" s="37">
        <v>2608</v>
      </c>
      <c r="D85" s="81">
        <f t="shared" si="27"/>
        <v>46074</v>
      </c>
      <c r="E85" s="38">
        <f t="shared" si="25"/>
        <v>46077</v>
      </c>
      <c r="F85" s="38">
        <f t="shared" si="26"/>
        <v>46078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309</v>
      </c>
      <c r="B86" s="36" t="s">
        <v>310</v>
      </c>
      <c r="C86" s="37">
        <v>2609</v>
      </c>
      <c r="D86" s="81">
        <f t="shared" si="27"/>
        <v>46081</v>
      </c>
      <c r="E86" s="38">
        <f t="shared" si="25"/>
        <v>46084</v>
      </c>
      <c r="F86" s="38">
        <f t="shared" si="26"/>
        <v>46085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441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442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443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444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445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46056</v>
      </c>
      <c r="E96" s="93">
        <f t="shared" ref="E96:E100" si="28">D96+3</f>
        <v>46059</v>
      </c>
      <c r="F96" s="41"/>
      <c r="G96" s="41"/>
      <c r="H96" s="41"/>
      <c r="I96" s="41"/>
    </row>
    <row r="97" s="4" customFormat="1" ht="17.25" hidden="1" customHeight="1" spans="1:16">
      <c r="A97" s="37" t="s">
        <v>446</v>
      </c>
      <c r="B97" s="36" t="s">
        <v>447</v>
      </c>
      <c r="C97" s="37">
        <v>2335</v>
      </c>
      <c r="D97" s="93">
        <f t="shared" ref="D97:D100" si="29">D96+7</f>
        <v>46063</v>
      </c>
      <c r="E97" s="93">
        <f t="shared" si="28"/>
        <v>46066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9"/>
        <v>46070</v>
      </c>
      <c r="E98" s="93">
        <f t="shared" si="28"/>
        <v>46073</v>
      </c>
      <c r="F98" s="42"/>
      <c r="G98" s="42"/>
      <c r="H98" s="42"/>
      <c r="I98" s="42"/>
    </row>
    <row r="99" s="4" customFormat="1" ht="17.25" hidden="1" customHeight="1" spans="1:16">
      <c r="A99" s="37" t="s">
        <v>448</v>
      </c>
      <c r="B99" s="36" t="s">
        <v>449</v>
      </c>
      <c r="C99" s="37">
        <v>2335</v>
      </c>
      <c r="D99" s="38">
        <f t="shared" si="29"/>
        <v>46077</v>
      </c>
      <c r="E99" s="38">
        <f t="shared" si="28"/>
        <v>46080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46084</v>
      </c>
      <c r="E100" s="38">
        <f t="shared" si="28"/>
        <v>46087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450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431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451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390</v>
      </c>
      <c r="E106" s="35" t="s">
        <v>445</v>
      </c>
      <c r="F106" s="35" t="s">
        <v>452</v>
      </c>
      <c r="G106" s="35" t="s">
        <v>453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454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455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456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457</v>
      </c>
      <c r="G117" s="73"/>
    </row>
    <row r="118" s="7" customFormat="1" ht="15.6" spans="1:16">
      <c r="A118" s="97" t="s">
        <v>458</v>
      </c>
      <c r="B118" s="98" t="s">
        <v>459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460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461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462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463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464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465</v>
      </c>
      <c r="B125" s="111" t="s">
        <v>466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467</v>
      </c>
      <c r="B126" s="115" t="s">
        <v>468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469</v>
      </c>
      <c r="B127" s="55" t="s">
        <v>470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471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472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473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474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475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476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477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478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479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480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481</v>
      </c>
      <c r="B138" s="127" t="s">
        <v>482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483</v>
      </c>
      <c r="B139" s="127" t="s">
        <v>484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485</v>
      </c>
      <c r="B140" s="128" t="s">
        <v>486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487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488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489</v>
      </c>
      <c r="B143" s="129" t="s">
        <v>490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491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492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493</v>
      </c>
      <c r="B146" s="129" t="s">
        <v>494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495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496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497</v>
      </c>
      <c r="B149" s="137" t="s">
        <v>498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499</v>
      </c>
      <c r="B150" s="137" t="s">
        <v>500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501</v>
      </c>
      <c r="B151" s="128" t="s">
        <v>502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503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504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505</v>
      </c>
      <c r="B154" s="137" t="s">
        <v>506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507</v>
      </c>
      <c r="B155" s="137" t="s">
        <v>508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509</v>
      </c>
      <c r="B156" s="137" t="s">
        <v>510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workbookViewId="0">
      <selection activeCell="A26" sqref="A26:N26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691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512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513</v>
      </c>
      <c r="E4" s="154"/>
      <c r="F4" s="154"/>
      <c r="G4" s="155"/>
      <c r="H4" s="145" t="s">
        <v>514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515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516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517</v>
      </c>
      <c r="B7" s="164"/>
      <c r="C7" s="165" t="s">
        <v>518</v>
      </c>
      <c r="D7" s="166" t="s">
        <v>519</v>
      </c>
      <c r="E7" s="167"/>
      <c r="F7" s="163" t="s">
        <v>520</v>
      </c>
      <c r="G7" s="163"/>
    </row>
    <row r="8" s="7" customFormat="1" ht="14.25" hidden="1" customHeight="1" spans="1:14">
      <c r="A8" s="163"/>
      <c r="B8" s="168"/>
      <c r="C8" s="165"/>
      <c r="D8" s="163" t="s">
        <v>521</v>
      </c>
      <c r="E8" s="163" t="s">
        <v>522</v>
      </c>
      <c r="F8" s="163" t="s">
        <v>523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524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525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526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517</v>
      </c>
      <c r="B18" s="181"/>
      <c r="C18" s="182" t="s">
        <v>518</v>
      </c>
      <c r="D18" s="166" t="s">
        <v>519</v>
      </c>
      <c r="E18" s="167"/>
      <c r="F18" s="166" t="s">
        <v>527</v>
      </c>
      <c r="G18" s="167"/>
      <c r="H18" s="183" t="s">
        <v>528</v>
      </c>
      <c r="I18" s="183" t="s">
        <v>529</v>
      </c>
    </row>
    <row r="19" s="7" customFormat="1" spans="1:14">
      <c r="A19" s="184"/>
      <c r="B19" s="184"/>
      <c r="C19" s="185"/>
      <c r="D19" s="183" t="s">
        <v>521</v>
      </c>
      <c r="E19" s="183" t="s">
        <v>522</v>
      </c>
      <c r="F19" s="163" t="s">
        <v>530</v>
      </c>
      <c r="G19" s="163"/>
      <c r="H19" s="183" t="s">
        <v>531</v>
      </c>
      <c r="I19" s="183" t="s">
        <v>530</v>
      </c>
    </row>
    <row r="20" s="7" customFormat="1" ht="18" customHeight="1" spans="1:14">
      <c r="A20" s="186" t="s">
        <v>10</v>
      </c>
      <c r="B20" s="186" t="s">
        <v>11</v>
      </c>
      <c r="C20" s="187" t="s">
        <v>554</v>
      </c>
      <c r="D20" s="172">
        <v>46029</v>
      </c>
      <c r="E20" s="172">
        <f t="shared" ref="E20:E24" si="0">D20+1</f>
        <v>46030</v>
      </c>
      <c r="F20" s="188">
        <f t="shared" ref="F20:F24" si="1">E20+12</f>
        <v>46042</v>
      </c>
      <c r="G20" s="189"/>
      <c r="H20" s="172">
        <f t="shared" ref="H20:H24" si="2">F20+5</f>
        <v>46047</v>
      </c>
      <c r="I20" s="172">
        <f t="shared" ref="I20:I24" si="3">H20+2</f>
        <v>46049</v>
      </c>
      <c r="J20" s="190"/>
      <c r="K20" s="100"/>
      <c r="L20" s="100"/>
    </row>
    <row r="21" s="7" customFormat="1" ht="18" customHeight="1" spans="1:14">
      <c r="A21" s="186" t="s">
        <v>17</v>
      </c>
      <c r="B21" s="191" t="s">
        <v>18</v>
      </c>
      <c r="C21" s="187" t="s">
        <v>554</v>
      </c>
      <c r="D21" s="172">
        <f t="shared" ref="D21:D24" si="4">D20+7</f>
        <v>46036</v>
      </c>
      <c r="E21" s="172">
        <f t="shared" si="0"/>
        <v>46037</v>
      </c>
      <c r="F21" s="188">
        <f t="shared" si="1"/>
        <v>46049</v>
      </c>
      <c r="G21" s="189"/>
      <c r="H21" s="172">
        <f t="shared" si="2"/>
        <v>46054</v>
      </c>
      <c r="I21" s="172">
        <f t="shared" si="3"/>
        <v>46056</v>
      </c>
    </row>
    <row r="22" s="7" customFormat="1" ht="18" customHeight="1" spans="1:14">
      <c r="A22" s="186" t="s">
        <v>272</v>
      </c>
      <c r="B22" s="186" t="s">
        <v>273</v>
      </c>
      <c r="C22" s="187" t="s">
        <v>554</v>
      </c>
      <c r="D22" s="172">
        <f t="shared" si="4"/>
        <v>46043</v>
      </c>
      <c r="E22" s="172">
        <f t="shared" si="0"/>
        <v>46044</v>
      </c>
      <c r="F22" s="188">
        <f t="shared" si="1"/>
        <v>46056</v>
      </c>
      <c r="G22" s="189"/>
      <c r="H22" s="172">
        <f t="shared" si="2"/>
        <v>46061</v>
      </c>
      <c r="I22" s="172">
        <f t="shared" si="3"/>
        <v>46063</v>
      </c>
    </row>
    <row r="23" s="7" customFormat="1" ht="18" customHeight="1" spans="1:14">
      <c r="A23" s="186" t="s">
        <v>14</v>
      </c>
      <c r="B23" s="186" t="s">
        <v>532</v>
      </c>
      <c r="C23" s="187" t="s">
        <v>679</v>
      </c>
      <c r="D23" s="172">
        <f t="shared" si="4"/>
        <v>46050</v>
      </c>
      <c r="E23" s="172">
        <f t="shared" si="0"/>
        <v>46051</v>
      </c>
      <c r="F23" s="188">
        <f t="shared" si="1"/>
        <v>46063</v>
      </c>
      <c r="G23" s="189"/>
      <c r="H23" s="172">
        <f t="shared" si="2"/>
        <v>46068</v>
      </c>
      <c r="I23" s="172">
        <f t="shared" si="3"/>
        <v>46070</v>
      </c>
    </row>
    <row r="24" s="7" customFormat="1" ht="18" customHeight="1" spans="1:14">
      <c r="A24" s="186" t="s">
        <v>10</v>
      </c>
      <c r="B24" s="186" t="s">
        <v>11</v>
      </c>
      <c r="C24" s="187" t="s">
        <v>679</v>
      </c>
      <c r="D24" s="172">
        <f t="shared" si="4"/>
        <v>46057</v>
      </c>
      <c r="E24" s="172">
        <f t="shared" si="0"/>
        <v>46058</v>
      </c>
      <c r="F24" s="188">
        <f t="shared" si="1"/>
        <v>46070</v>
      </c>
      <c r="G24" s="189"/>
      <c r="H24" s="172">
        <f t="shared" si="2"/>
        <v>46075</v>
      </c>
      <c r="I24" s="172">
        <f t="shared" si="3"/>
        <v>46077</v>
      </c>
    </row>
    <row r="25" s="2" customFormat="1" ht="15.95" customHeight="1" spans="1:14">
      <c r="A25" s="174" t="s">
        <v>533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681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517</v>
      </c>
      <c r="B29" s="181"/>
      <c r="C29" s="182" t="s">
        <v>518</v>
      </c>
      <c r="D29" s="166" t="s">
        <v>519</v>
      </c>
      <c r="E29" s="167"/>
      <c r="F29" s="166" t="s">
        <v>536</v>
      </c>
      <c r="G29" s="167"/>
      <c r="H29" s="183" t="s">
        <v>537</v>
      </c>
      <c r="I29" s="183" t="s">
        <v>682</v>
      </c>
      <c r="J29" s="192"/>
    </row>
    <row r="30" s="7" customFormat="1" spans="1:14">
      <c r="A30" s="184"/>
      <c r="B30" s="184"/>
      <c r="C30" s="185"/>
      <c r="D30" s="183" t="s">
        <v>521</v>
      </c>
      <c r="E30" s="183" t="s">
        <v>538</v>
      </c>
      <c r="F30" s="163" t="s">
        <v>539</v>
      </c>
      <c r="G30" s="163"/>
      <c r="H30" s="183" t="s">
        <v>523</v>
      </c>
      <c r="I30" s="183" t="s">
        <v>539</v>
      </c>
      <c r="J30" s="192"/>
    </row>
    <row r="31" s="7" customFormat="1" ht="18" customHeight="1" spans="1:14">
      <c r="A31" s="186" t="s">
        <v>540</v>
      </c>
      <c r="B31" s="186" t="s">
        <v>541</v>
      </c>
      <c r="C31" s="187" t="s">
        <v>429</v>
      </c>
      <c r="D31" s="172">
        <v>46024</v>
      </c>
      <c r="E31" s="172">
        <f t="shared" ref="E31:E35" si="5">D31+1</f>
        <v>46025</v>
      </c>
      <c r="F31" s="188">
        <f t="shared" ref="F31:F35" si="6">E31+10</f>
        <v>46035</v>
      </c>
      <c r="G31" s="189"/>
      <c r="H31" s="172">
        <f t="shared" ref="H31:H35" si="7">E31+11</f>
        <v>46036</v>
      </c>
      <c r="I31" s="172">
        <f t="shared" ref="I31:I35" si="8">E31+15</f>
        <v>46040</v>
      </c>
      <c r="J31" s="193"/>
    </row>
    <row r="32" s="7" customFormat="1" ht="18" customHeight="1" spans="1:14">
      <c r="A32" s="186" t="s">
        <v>275</v>
      </c>
      <c r="B32" s="186" t="s">
        <v>276</v>
      </c>
      <c r="C32" s="187" t="s">
        <v>554</v>
      </c>
      <c r="D32" s="172">
        <f t="shared" ref="D32:D35" si="9">D31+7</f>
        <v>46031</v>
      </c>
      <c r="E32" s="172">
        <f t="shared" si="5"/>
        <v>46032</v>
      </c>
      <c r="F32" s="188">
        <f t="shared" si="6"/>
        <v>46042</v>
      </c>
      <c r="G32" s="189"/>
      <c r="H32" s="172">
        <f t="shared" si="7"/>
        <v>46043</v>
      </c>
      <c r="I32" s="172">
        <f t="shared" si="8"/>
        <v>46047</v>
      </c>
      <c r="J32" s="193"/>
    </row>
    <row r="33" s="7" customFormat="1" ht="18" customHeight="1" spans="1:14">
      <c r="A33" s="186" t="s">
        <v>278</v>
      </c>
      <c r="B33" s="191" t="s">
        <v>279</v>
      </c>
      <c r="C33" s="187" t="s">
        <v>554</v>
      </c>
      <c r="D33" s="172">
        <f t="shared" si="9"/>
        <v>46038</v>
      </c>
      <c r="E33" s="172">
        <f t="shared" si="5"/>
        <v>46039</v>
      </c>
      <c r="F33" s="188">
        <f t="shared" si="6"/>
        <v>46049</v>
      </c>
      <c r="G33" s="189"/>
      <c r="H33" s="172">
        <f t="shared" si="7"/>
        <v>46050</v>
      </c>
      <c r="I33" s="172">
        <f t="shared" si="8"/>
        <v>46054</v>
      </c>
      <c r="J33" s="193"/>
    </row>
    <row r="34" s="7" customFormat="1" ht="18" customHeight="1" spans="1:14">
      <c r="A34" s="186" t="s">
        <v>287</v>
      </c>
      <c r="B34" s="186" t="s">
        <v>288</v>
      </c>
      <c r="C34" s="187">
        <v>2604</v>
      </c>
      <c r="D34" s="172">
        <f t="shared" si="9"/>
        <v>46045</v>
      </c>
      <c r="E34" s="172">
        <f t="shared" si="5"/>
        <v>46046</v>
      </c>
      <c r="F34" s="188">
        <f t="shared" si="6"/>
        <v>46056</v>
      </c>
      <c r="G34" s="189"/>
      <c r="H34" s="172">
        <f t="shared" si="7"/>
        <v>46057</v>
      </c>
      <c r="I34" s="172">
        <f t="shared" si="8"/>
        <v>46061</v>
      </c>
      <c r="J34" s="193"/>
    </row>
    <row r="35" s="7" customFormat="1" ht="18" customHeight="1" spans="1:14">
      <c r="A35" s="186" t="s">
        <v>540</v>
      </c>
      <c r="B35" s="186" t="s">
        <v>541</v>
      </c>
      <c r="C35" s="187">
        <v>2604</v>
      </c>
      <c r="D35" s="172">
        <f t="shared" si="9"/>
        <v>46052</v>
      </c>
      <c r="E35" s="172">
        <f t="shared" si="5"/>
        <v>46053</v>
      </c>
      <c r="F35" s="188">
        <f t="shared" si="6"/>
        <v>46063</v>
      </c>
      <c r="G35" s="189"/>
      <c r="H35" s="172">
        <f t="shared" si="7"/>
        <v>46064</v>
      </c>
      <c r="I35" s="172">
        <f t="shared" si="8"/>
        <v>46068</v>
      </c>
      <c r="J35" s="193"/>
    </row>
    <row r="36" s="2" customFormat="1" ht="15.95" customHeight="1" spans="1:14">
      <c r="A36" s="174" t="s">
        <v>524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543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517</v>
      </c>
      <c r="B40" s="181"/>
      <c r="C40" s="182" t="s">
        <v>518</v>
      </c>
      <c r="D40" s="166" t="s">
        <v>519</v>
      </c>
      <c r="E40" s="167"/>
      <c r="F40" s="166" t="s">
        <v>544</v>
      </c>
      <c r="G40" s="167"/>
      <c r="H40" s="183" t="s">
        <v>545</v>
      </c>
      <c r="I40" s="183" t="s">
        <v>546</v>
      </c>
    </row>
    <row r="41" s="7" customFormat="1" spans="1:14">
      <c r="A41" s="184"/>
      <c r="B41" s="184"/>
      <c r="C41" s="185"/>
      <c r="D41" s="183" t="s">
        <v>521</v>
      </c>
      <c r="E41" s="183" t="s">
        <v>522</v>
      </c>
      <c r="F41" s="166" t="s">
        <v>539</v>
      </c>
      <c r="G41" s="167"/>
      <c r="H41" s="183" t="s">
        <v>547</v>
      </c>
      <c r="I41" s="183" t="s">
        <v>547</v>
      </c>
    </row>
    <row r="42" s="7" customFormat="1" ht="18" customHeight="1" spans="1:14">
      <c r="A42" s="186" t="s">
        <v>281</v>
      </c>
      <c r="B42" s="186" t="s">
        <v>282</v>
      </c>
      <c r="C42" s="187">
        <v>2602</v>
      </c>
      <c r="D42" s="172">
        <v>46025</v>
      </c>
      <c r="E42" s="172">
        <f t="shared" ref="E42:E46" si="10">D42+1</f>
        <v>46026</v>
      </c>
      <c r="F42" s="188">
        <f t="shared" ref="F42:F46" si="11">E42+8</f>
        <v>46034</v>
      </c>
      <c r="G42" s="189"/>
      <c r="H42" s="172">
        <f t="shared" ref="H42:H46" si="12">F42+2</f>
        <v>46036</v>
      </c>
      <c r="I42" s="172">
        <f t="shared" ref="I42:I46" si="13">H42+1</f>
        <v>46037</v>
      </c>
    </row>
    <row r="43" s="7" customFormat="1" ht="18" customHeight="1" spans="1:14">
      <c r="A43" s="186" t="s">
        <v>188</v>
      </c>
      <c r="B43" s="191" t="s">
        <v>189</v>
      </c>
      <c r="C43" s="194">
        <v>2602</v>
      </c>
      <c r="D43" s="172">
        <f t="shared" ref="D43:D46" si="14">D42+7</f>
        <v>46032</v>
      </c>
      <c r="E43" s="172">
        <f t="shared" si="10"/>
        <v>46033</v>
      </c>
      <c r="F43" s="188">
        <f t="shared" si="11"/>
        <v>46041</v>
      </c>
      <c r="G43" s="189"/>
      <c r="H43" s="172">
        <f t="shared" si="12"/>
        <v>46043</v>
      </c>
      <c r="I43" s="172">
        <f t="shared" si="13"/>
        <v>46044</v>
      </c>
    </row>
    <row r="44" s="7" customFormat="1" ht="18" customHeight="1" spans="1:14">
      <c r="A44" s="186" t="s">
        <v>73</v>
      </c>
      <c r="B44" s="186" t="s">
        <v>74</v>
      </c>
      <c r="C44" s="187">
        <v>2602</v>
      </c>
      <c r="D44" s="172">
        <f t="shared" si="14"/>
        <v>46039</v>
      </c>
      <c r="E44" s="172">
        <f t="shared" si="10"/>
        <v>46040</v>
      </c>
      <c r="F44" s="188">
        <f t="shared" si="11"/>
        <v>46048</v>
      </c>
      <c r="G44" s="189"/>
      <c r="H44" s="172">
        <f t="shared" si="12"/>
        <v>46050</v>
      </c>
      <c r="I44" s="172">
        <f t="shared" si="13"/>
        <v>46051</v>
      </c>
    </row>
    <row r="45" s="7" customFormat="1" ht="18" customHeight="1" spans="1:14">
      <c r="A45" s="186" t="s">
        <v>281</v>
      </c>
      <c r="B45" s="186" t="s">
        <v>282</v>
      </c>
      <c r="C45" s="187">
        <v>2604</v>
      </c>
      <c r="D45" s="172">
        <f t="shared" si="14"/>
        <v>46046</v>
      </c>
      <c r="E45" s="172">
        <f t="shared" si="10"/>
        <v>46047</v>
      </c>
      <c r="F45" s="188">
        <f t="shared" si="11"/>
        <v>46055</v>
      </c>
      <c r="G45" s="189"/>
      <c r="H45" s="172">
        <f t="shared" si="12"/>
        <v>46057</v>
      </c>
      <c r="I45" s="172">
        <f t="shared" si="13"/>
        <v>46058</v>
      </c>
    </row>
    <row r="46" s="7" customFormat="1" ht="18" customHeight="1" spans="1:14">
      <c r="A46" s="186" t="s">
        <v>188</v>
      </c>
      <c r="B46" s="186" t="s">
        <v>189</v>
      </c>
      <c r="C46" s="187">
        <v>2604</v>
      </c>
      <c r="D46" s="172">
        <f t="shared" si="14"/>
        <v>46053</v>
      </c>
      <c r="E46" s="172">
        <f t="shared" si="10"/>
        <v>46054</v>
      </c>
      <c r="F46" s="188">
        <f t="shared" si="11"/>
        <v>46062</v>
      </c>
      <c r="G46" s="189"/>
      <c r="H46" s="172">
        <f t="shared" si="12"/>
        <v>46064</v>
      </c>
      <c r="I46" s="172">
        <f t="shared" si="13"/>
        <v>46065</v>
      </c>
    </row>
    <row r="47" s="2" customFormat="1" ht="15.95" customHeight="1" spans="1:14">
      <c r="A47" s="174" t="s">
        <v>533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customHeight="1" spans="1:14">
      <c r="A50" s="176" t="s">
        <v>550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customHeight="1" spans="1:14">
      <c r="A51" s="181" t="s">
        <v>517</v>
      </c>
      <c r="B51" s="181"/>
      <c r="C51" s="182" t="s">
        <v>518</v>
      </c>
      <c r="D51" s="166" t="s">
        <v>519</v>
      </c>
      <c r="E51" s="167"/>
      <c r="F51" s="166" t="s">
        <v>551</v>
      </c>
      <c r="G51" s="167"/>
      <c r="H51" s="183" t="s">
        <v>552</v>
      </c>
      <c r="I51" s="183" t="s">
        <v>553</v>
      </c>
    </row>
    <row r="52" s="7" customFormat="1" spans="1:14">
      <c r="A52" s="184"/>
      <c r="B52" s="184"/>
      <c r="C52" s="185"/>
      <c r="D52" s="183" t="s">
        <v>521</v>
      </c>
      <c r="E52" s="183" t="s">
        <v>522</v>
      </c>
      <c r="F52" s="166" t="s">
        <v>539</v>
      </c>
      <c r="G52" s="167"/>
      <c r="H52" s="183" t="s">
        <v>547</v>
      </c>
      <c r="I52" s="183" t="s">
        <v>547</v>
      </c>
    </row>
    <row r="53" s="7" customFormat="1" ht="18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customHeight="1" spans="1:14">
      <c r="A54" s="186" t="s">
        <v>53</v>
      </c>
      <c r="B54" s="186" t="s">
        <v>54</v>
      </c>
      <c r="C54" s="187" t="s">
        <v>554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customHeight="1" spans="1:14">
      <c r="A58" s="174" t="s">
        <v>533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customHeight="1" spans="1:14">
      <c r="A59" s="6" t="s">
        <v>456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555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517</v>
      </c>
      <c r="B62" s="181"/>
      <c r="C62" s="182" t="s">
        <v>518</v>
      </c>
      <c r="D62" s="166" t="s">
        <v>519</v>
      </c>
      <c r="E62" s="167"/>
      <c r="F62" s="166" t="s">
        <v>556</v>
      </c>
      <c r="G62" s="167"/>
      <c r="H62" s="163" t="s">
        <v>557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521</v>
      </c>
      <c r="E63" s="183" t="s">
        <v>538</v>
      </c>
      <c r="F63" s="166" t="s">
        <v>547</v>
      </c>
      <c r="G63" s="167"/>
      <c r="H63" s="163" t="s">
        <v>531</v>
      </c>
    </row>
    <row r="64" s="7" customFormat="1" ht="18" hidden="1" customHeight="1" spans="1:14">
      <c r="A64" s="196" t="s">
        <v>558</v>
      </c>
      <c r="B64" s="196" t="s">
        <v>559</v>
      </c>
      <c r="C64" s="197">
        <v>1512</v>
      </c>
      <c r="D64" s="172">
        <v>42224</v>
      </c>
      <c r="E64" s="198">
        <f>D64+1</f>
        <v>42225</v>
      </c>
      <c r="F64" s="188">
        <f t="shared" ref="F64:F68" si="15">E64+11</f>
        <v>42236</v>
      </c>
      <c r="G64" s="189"/>
      <c r="H64" s="199">
        <f t="shared" ref="H64:H68" si="16">F64+3</f>
        <v>42239</v>
      </c>
    </row>
    <row r="65" s="7" customFormat="1" ht="18" hidden="1" customHeight="1" spans="1:14">
      <c r="A65" s="169" t="s">
        <v>560</v>
      </c>
      <c r="B65" s="170" t="s">
        <v>561</v>
      </c>
      <c r="C65" s="171">
        <v>1520</v>
      </c>
      <c r="D65" s="172">
        <f t="shared" ref="D65:D68" si="17">D64+7</f>
        <v>42231</v>
      </c>
      <c r="E65" s="198">
        <f>D65+1</f>
        <v>42232</v>
      </c>
      <c r="F65" s="188">
        <f t="shared" si="15"/>
        <v>42243</v>
      </c>
      <c r="G65" s="189"/>
      <c r="H65" s="199">
        <f t="shared" si="16"/>
        <v>42246</v>
      </c>
    </row>
    <row r="66" s="7" customFormat="1" ht="12.75" hidden="1" customHeight="1" spans="1:14">
      <c r="A66" s="196" t="s">
        <v>562</v>
      </c>
      <c r="B66" s="196" t="s">
        <v>563</v>
      </c>
      <c r="C66" s="187">
        <v>1509</v>
      </c>
      <c r="D66" s="172">
        <f t="shared" si="17"/>
        <v>42238</v>
      </c>
      <c r="E66" s="172">
        <f t="shared" ref="E66:E68" si="18">E65+7</f>
        <v>42239</v>
      </c>
      <c r="F66" s="188">
        <f t="shared" si="15"/>
        <v>42250</v>
      </c>
      <c r="G66" s="189"/>
      <c r="H66" s="199">
        <f t="shared" si="16"/>
        <v>42253</v>
      </c>
    </row>
    <row r="67" s="7" customFormat="1" ht="18" hidden="1" customHeight="1" spans="1:14">
      <c r="A67" s="200"/>
      <c r="B67" s="200"/>
      <c r="C67" s="201"/>
      <c r="D67" s="172">
        <f t="shared" si="17"/>
        <v>42245</v>
      </c>
      <c r="E67" s="172">
        <f t="shared" si="18"/>
        <v>42246</v>
      </c>
      <c r="F67" s="188">
        <f t="shared" si="15"/>
        <v>42257</v>
      </c>
      <c r="G67" s="189"/>
      <c r="H67" s="199">
        <f t="shared" si="16"/>
        <v>42260</v>
      </c>
    </row>
    <row r="68" s="7" customFormat="1" ht="18" hidden="1" customHeight="1" spans="1:14">
      <c r="A68" s="200"/>
      <c r="B68" s="200"/>
      <c r="C68" s="202"/>
      <c r="D68" s="172">
        <f t="shared" si="17"/>
        <v>42252</v>
      </c>
      <c r="E68" s="172">
        <f t="shared" si="18"/>
        <v>42253</v>
      </c>
      <c r="F68" s="188">
        <f t="shared" si="15"/>
        <v>42264</v>
      </c>
      <c r="G68" s="189"/>
      <c r="H68" s="199">
        <f t="shared" si="16"/>
        <v>42267</v>
      </c>
    </row>
    <row r="69" s="2" customFormat="1" ht="15.75" hidden="1" customHeight="1" spans="1:14">
      <c r="A69" s="203" t="s">
        <v>564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565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566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517</v>
      </c>
      <c r="B74" s="181"/>
      <c r="C74" s="182" t="s">
        <v>518</v>
      </c>
      <c r="D74" s="166" t="s">
        <v>519</v>
      </c>
      <c r="E74" s="167"/>
      <c r="F74" s="183" t="s">
        <v>520</v>
      </c>
      <c r="G74" s="183"/>
      <c r="H74" s="183" t="s">
        <v>567</v>
      </c>
      <c r="I74" s="198" t="s">
        <v>546</v>
      </c>
    </row>
    <row r="75" s="7" customFormat="1" hidden="1" spans="1:14">
      <c r="A75" s="184"/>
      <c r="B75" s="184"/>
      <c r="C75" s="185"/>
      <c r="D75" s="183" t="s">
        <v>521</v>
      </c>
      <c r="E75" s="183" t="s">
        <v>568</v>
      </c>
      <c r="F75" s="183" t="s">
        <v>531</v>
      </c>
      <c r="G75" s="183"/>
      <c r="H75" s="183" t="s">
        <v>530</v>
      </c>
      <c r="I75" s="183" t="s">
        <v>547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569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570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534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571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517</v>
      </c>
      <c r="B84" s="181"/>
      <c r="C84" s="182" t="s">
        <v>518</v>
      </c>
      <c r="D84" s="166" t="s">
        <v>519</v>
      </c>
      <c r="E84" s="167"/>
      <c r="F84" s="183" t="s">
        <v>556</v>
      </c>
      <c r="G84" s="183"/>
      <c r="H84" s="183" t="s">
        <v>572</v>
      </c>
      <c r="I84" s="183" t="s">
        <v>573</v>
      </c>
      <c r="J84" s="183" t="s">
        <v>574</v>
      </c>
      <c r="K84" s="212"/>
    </row>
    <row r="85" s="7" customFormat="1" ht="23" customHeight="1" spans="1:14">
      <c r="A85" s="184"/>
      <c r="B85" s="184"/>
      <c r="C85" s="185"/>
      <c r="D85" s="183" t="s">
        <v>521</v>
      </c>
      <c r="E85" s="183" t="s">
        <v>538</v>
      </c>
      <c r="F85" s="183" t="s">
        <v>547</v>
      </c>
      <c r="G85" s="183"/>
      <c r="H85" s="183" t="s">
        <v>531</v>
      </c>
      <c r="I85" s="183" t="s">
        <v>547</v>
      </c>
      <c r="J85" s="183" t="s">
        <v>547</v>
      </c>
    </row>
    <row r="86" s="7" customFormat="1" ht="23" customHeight="1" spans="1:14">
      <c r="A86" s="196"/>
      <c r="B86" s="186"/>
      <c r="C86" s="187"/>
      <c r="D86" s="172"/>
      <c r="E86" s="198"/>
      <c r="F86" s="172"/>
      <c r="G86" s="172"/>
      <c r="H86" s="198"/>
      <c r="I86" s="198"/>
      <c r="J86" s="198"/>
    </row>
    <row r="87" s="7" customFormat="1" ht="23" customHeight="1" spans="1:14">
      <c r="A87" s="196"/>
      <c r="B87" s="186"/>
      <c r="C87" s="187"/>
      <c r="D87" s="172"/>
      <c r="E87" s="198"/>
      <c r="F87" s="172"/>
      <c r="G87" s="172"/>
      <c r="H87" s="198"/>
      <c r="I87" s="198"/>
      <c r="J87" s="198"/>
    </row>
    <row r="88" s="7" customFormat="1" ht="23" customHeight="1" spans="1:14">
      <c r="A88" s="196"/>
      <c r="B88" s="186"/>
      <c r="C88" s="187"/>
      <c r="D88" s="172"/>
      <c r="E88" s="198"/>
      <c r="F88" s="188"/>
      <c r="G88" s="189"/>
      <c r="H88" s="198"/>
      <c r="I88" s="198"/>
      <c r="J88" s="198"/>
    </row>
    <row r="89" s="7" customFormat="1" ht="23" customHeight="1" spans="1:14">
      <c r="A89" s="196" t="s">
        <v>296</v>
      </c>
      <c r="B89" s="186" t="s">
        <v>297</v>
      </c>
      <c r="C89" s="187" t="s">
        <v>679</v>
      </c>
      <c r="D89" s="172">
        <v>46046</v>
      </c>
      <c r="E89" s="172">
        <f>D89+1</f>
        <v>46047</v>
      </c>
      <c r="F89" s="172">
        <f>E89+11</f>
        <v>46058</v>
      </c>
      <c r="G89" s="172"/>
      <c r="H89" s="198">
        <f>E89+13</f>
        <v>46060</v>
      </c>
      <c r="I89" s="198">
        <f>E89+18</f>
        <v>46065</v>
      </c>
      <c r="J89" s="198">
        <f>E89+23</f>
        <v>46070</v>
      </c>
    </row>
    <row r="90" s="7" customFormat="1" ht="23" customHeight="1" spans="1:14">
      <c r="A90" s="196" t="s">
        <v>683</v>
      </c>
      <c r="B90" s="186" t="s">
        <v>684</v>
      </c>
      <c r="C90" s="187" t="s">
        <v>679</v>
      </c>
      <c r="D90" s="172">
        <f>D89+7</f>
        <v>46053</v>
      </c>
      <c r="E90" s="172">
        <f>D90+1</f>
        <v>46054</v>
      </c>
      <c r="F90" s="172">
        <f>E90+11</f>
        <v>46065</v>
      </c>
      <c r="G90" s="172"/>
      <c r="H90" s="198">
        <f>E90+13</f>
        <v>46067</v>
      </c>
      <c r="I90" s="198">
        <f>E90+18</f>
        <v>46072</v>
      </c>
      <c r="J90" s="198">
        <f>E90+23</f>
        <v>46077</v>
      </c>
    </row>
    <row r="91" s="2" customFormat="1" ht="15.95" customHeight="1" spans="1:14">
      <c r="A91" s="174" t="s">
        <v>533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456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575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456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576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517</v>
      </c>
      <c r="B98" s="214"/>
      <c r="C98" s="215" t="s">
        <v>518</v>
      </c>
      <c r="D98" s="216" t="s">
        <v>519</v>
      </c>
      <c r="E98" s="217"/>
      <c r="F98" s="218" t="s">
        <v>577</v>
      </c>
      <c r="G98" s="219"/>
      <c r="H98" s="168" t="s">
        <v>578</v>
      </c>
      <c r="I98" s="183" t="s">
        <v>579</v>
      </c>
    </row>
    <row r="99" s="7" customFormat="1" spans="1:14">
      <c r="A99" s="184"/>
      <c r="B99" s="184"/>
      <c r="C99" s="185"/>
      <c r="D99" s="183" t="s">
        <v>521</v>
      </c>
      <c r="E99" s="183" t="s">
        <v>522</v>
      </c>
      <c r="F99" s="218" t="s">
        <v>531</v>
      </c>
      <c r="G99" s="219"/>
      <c r="H99" s="163" t="s">
        <v>547</v>
      </c>
      <c r="I99" s="183" t="s">
        <v>580</v>
      </c>
    </row>
    <row r="100" s="7" customFormat="1" ht="18" customHeight="1" spans="1:14">
      <c r="A100" s="186" t="s">
        <v>581</v>
      </c>
      <c r="B100" s="186" t="s">
        <v>582</v>
      </c>
      <c r="C100" s="187" t="s">
        <v>692</v>
      </c>
      <c r="D100" s="172">
        <f t="shared" ref="D100:D104" si="19">D31-2</f>
        <v>46022</v>
      </c>
      <c r="E100" s="198">
        <f>D100+1</f>
        <v>46023</v>
      </c>
      <c r="F100" s="188">
        <f t="shared" ref="F100:F104" si="20">E100+10</f>
        <v>46033</v>
      </c>
      <c r="G100" s="189"/>
      <c r="H100" s="199">
        <f t="shared" ref="H100:H104" si="21">E100+7</f>
        <v>46030</v>
      </c>
      <c r="I100" s="183">
        <f t="shared" ref="I100:I104" si="22">E100+9</f>
        <v>46032</v>
      </c>
    </row>
    <row r="101" s="7" customFormat="1" ht="18" customHeight="1" spans="1:14">
      <c r="A101" s="186" t="s">
        <v>321</v>
      </c>
      <c r="B101" s="186" t="s">
        <v>322</v>
      </c>
      <c r="C101" s="187" t="s">
        <v>693</v>
      </c>
      <c r="D101" s="172">
        <f t="shared" si="19"/>
        <v>46029</v>
      </c>
      <c r="E101" s="198">
        <f>D101+1</f>
        <v>46030</v>
      </c>
      <c r="F101" s="188">
        <f t="shared" si="20"/>
        <v>46040</v>
      </c>
      <c r="G101" s="189"/>
      <c r="H101" s="199">
        <f t="shared" si="21"/>
        <v>46037</v>
      </c>
      <c r="I101" s="183">
        <f t="shared" si="22"/>
        <v>46039</v>
      </c>
    </row>
    <row r="102" s="7" customFormat="1" ht="18" customHeight="1" spans="1:14">
      <c r="A102" s="186" t="s">
        <v>581</v>
      </c>
      <c r="B102" s="186" t="s">
        <v>582</v>
      </c>
      <c r="C102" s="187" t="s">
        <v>694</v>
      </c>
      <c r="D102" s="172">
        <f t="shared" si="19"/>
        <v>46036</v>
      </c>
      <c r="E102" s="172">
        <f t="shared" ref="E102:E104" si="23">E101+7</f>
        <v>46037</v>
      </c>
      <c r="F102" s="188">
        <f t="shared" si="20"/>
        <v>46047</v>
      </c>
      <c r="G102" s="189"/>
      <c r="H102" s="199">
        <f t="shared" si="21"/>
        <v>46044</v>
      </c>
      <c r="I102" s="183">
        <f t="shared" si="22"/>
        <v>46046</v>
      </c>
    </row>
    <row r="103" s="7" customFormat="1" ht="18" customHeight="1" spans="1:14">
      <c r="A103" s="186" t="s">
        <v>321</v>
      </c>
      <c r="B103" s="186" t="s">
        <v>322</v>
      </c>
      <c r="C103" s="187" t="s">
        <v>429</v>
      </c>
      <c r="D103" s="172">
        <f t="shared" si="19"/>
        <v>46043</v>
      </c>
      <c r="E103" s="172">
        <f t="shared" si="23"/>
        <v>46044</v>
      </c>
      <c r="F103" s="188">
        <f t="shared" si="20"/>
        <v>46054</v>
      </c>
      <c r="G103" s="189"/>
      <c r="H103" s="199">
        <f t="shared" si="21"/>
        <v>46051</v>
      </c>
      <c r="I103" s="183">
        <f t="shared" si="22"/>
        <v>46053</v>
      </c>
    </row>
    <row r="104" s="7" customFormat="1" ht="18" customHeight="1" spans="1:14">
      <c r="A104" s="186" t="s">
        <v>581</v>
      </c>
      <c r="B104" s="186" t="s">
        <v>582</v>
      </c>
      <c r="C104" s="187" t="s">
        <v>695</v>
      </c>
      <c r="D104" s="172">
        <f t="shared" si="19"/>
        <v>46050</v>
      </c>
      <c r="E104" s="172">
        <f t="shared" si="23"/>
        <v>46051</v>
      </c>
      <c r="F104" s="188">
        <f t="shared" si="20"/>
        <v>46061</v>
      </c>
      <c r="G104" s="189"/>
      <c r="H104" s="199">
        <f t="shared" si="21"/>
        <v>46058</v>
      </c>
      <c r="I104" s="183">
        <f t="shared" si="22"/>
        <v>46060</v>
      </c>
    </row>
    <row r="105" s="142" customFormat="1" ht="18" customHeight="1" spans="1:14">
      <c r="A105" s="220" t="s">
        <v>585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542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586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517</v>
      </c>
      <c r="B109" s="181"/>
      <c r="C109" s="182" t="s">
        <v>518</v>
      </c>
      <c r="D109" s="216" t="s">
        <v>519</v>
      </c>
      <c r="E109" s="217"/>
      <c r="F109" s="216" t="s">
        <v>579</v>
      </c>
      <c r="G109" s="217"/>
      <c r="H109" s="168" t="s">
        <v>578</v>
      </c>
      <c r="I109" s="168" t="s">
        <v>577</v>
      </c>
      <c r="J109" s="168"/>
      <c r="K109" s="195"/>
    </row>
    <row r="110" s="7" customFormat="1" hidden="1" spans="1:14">
      <c r="A110" s="184"/>
      <c r="B110" s="184"/>
      <c r="C110" s="185"/>
      <c r="D110" s="183" t="s">
        <v>521</v>
      </c>
      <c r="E110" s="183" t="s">
        <v>538</v>
      </c>
      <c r="F110" s="166" t="s">
        <v>580</v>
      </c>
      <c r="G110" s="167"/>
      <c r="H110" s="163" t="s">
        <v>531</v>
      </c>
      <c r="I110" s="163" t="s">
        <v>587</v>
      </c>
      <c r="J110" s="163"/>
    </row>
    <row r="111" s="7" customFormat="1" ht="18" hidden="1" customHeight="1" spans="1:14">
      <c r="A111" s="196" t="s">
        <v>588</v>
      </c>
      <c r="B111" s="186" t="s">
        <v>589</v>
      </c>
      <c r="C111" s="187">
        <v>184</v>
      </c>
      <c r="D111" s="172">
        <f t="shared" ref="D111:D115" si="24">D9+1</f>
        <v>1</v>
      </c>
      <c r="E111" s="198">
        <f>D111+1</f>
        <v>2</v>
      </c>
      <c r="F111" s="188">
        <f t="shared" ref="F111:F115" si="25">E111+6</f>
        <v>8</v>
      </c>
      <c r="G111" s="189"/>
      <c r="H111" s="199">
        <f t="shared" ref="H111:H115" si="26">F111+1</f>
        <v>9</v>
      </c>
      <c r="I111" s="224">
        <f t="shared" ref="I111:I115" si="27">H111+1</f>
        <v>10</v>
      </c>
      <c r="J111" s="225"/>
    </row>
    <row r="112" s="7" customFormat="1" ht="18" hidden="1" customHeight="1" spans="1:14">
      <c r="A112" s="196" t="s">
        <v>590</v>
      </c>
      <c r="B112" s="186" t="s">
        <v>591</v>
      </c>
      <c r="C112" s="187">
        <v>346</v>
      </c>
      <c r="D112" s="172">
        <f t="shared" si="24"/>
        <v>1</v>
      </c>
      <c r="E112" s="198">
        <f>D112+1</f>
        <v>2</v>
      </c>
      <c r="F112" s="188">
        <f t="shared" si="25"/>
        <v>8</v>
      </c>
      <c r="G112" s="189"/>
      <c r="H112" s="199">
        <f t="shared" si="26"/>
        <v>9</v>
      </c>
      <c r="I112" s="224">
        <f t="shared" si="27"/>
        <v>10</v>
      </c>
      <c r="J112" s="225"/>
    </row>
    <row r="113" s="7" customFormat="1" ht="16.5" hidden="1" customHeight="1" spans="1:14">
      <c r="A113" s="196" t="s">
        <v>588</v>
      </c>
      <c r="B113" s="186" t="s">
        <v>589</v>
      </c>
      <c r="C113" s="187">
        <v>185</v>
      </c>
      <c r="D113" s="172">
        <f t="shared" si="24"/>
        <v>1</v>
      </c>
      <c r="E113" s="172">
        <f t="shared" ref="E113:E115" si="28">E112+7</f>
        <v>9</v>
      </c>
      <c r="F113" s="188">
        <f t="shared" si="25"/>
        <v>15</v>
      </c>
      <c r="G113" s="189"/>
      <c r="H113" s="199">
        <f t="shared" si="26"/>
        <v>16</v>
      </c>
      <c r="I113" s="224">
        <f t="shared" si="27"/>
        <v>17</v>
      </c>
      <c r="J113" s="225"/>
    </row>
    <row r="114" s="7" customFormat="1" ht="18" hidden="1" customHeight="1" spans="1:14">
      <c r="A114" s="196" t="s">
        <v>590</v>
      </c>
      <c r="B114" s="186" t="s">
        <v>591</v>
      </c>
      <c r="C114" s="187">
        <v>347</v>
      </c>
      <c r="D114" s="172">
        <f t="shared" si="24"/>
        <v>1</v>
      </c>
      <c r="E114" s="172">
        <f t="shared" si="28"/>
        <v>16</v>
      </c>
      <c r="F114" s="188">
        <f t="shared" si="25"/>
        <v>22</v>
      </c>
      <c r="G114" s="189"/>
      <c r="H114" s="199">
        <f t="shared" si="26"/>
        <v>23</v>
      </c>
      <c r="I114" s="224">
        <f t="shared" si="27"/>
        <v>24</v>
      </c>
      <c r="J114" s="225"/>
    </row>
    <row r="115" s="7" customFormat="1" ht="18" hidden="1" customHeight="1" spans="1:14">
      <c r="A115" s="196" t="s">
        <v>588</v>
      </c>
      <c r="B115" s="186" t="s">
        <v>589</v>
      </c>
      <c r="C115" s="187">
        <v>186</v>
      </c>
      <c r="D115" s="172">
        <f t="shared" si="24"/>
        <v>1</v>
      </c>
      <c r="E115" s="172">
        <f t="shared" si="28"/>
        <v>23</v>
      </c>
      <c r="F115" s="188">
        <f t="shared" si="25"/>
        <v>29</v>
      </c>
      <c r="G115" s="189"/>
      <c r="H115" s="199">
        <f t="shared" si="26"/>
        <v>30</v>
      </c>
      <c r="I115" s="224">
        <f t="shared" si="27"/>
        <v>31</v>
      </c>
      <c r="J115" s="225"/>
    </row>
    <row r="116" s="2" customFormat="1" ht="15.75" hidden="1" customHeight="1" spans="1:14">
      <c r="A116" s="174" t="s">
        <v>592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525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593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594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517</v>
      </c>
      <c r="B121" s="227"/>
      <c r="C121" s="228" t="s">
        <v>518</v>
      </c>
      <c r="D121" s="229" t="s">
        <v>519</v>
      </c>
      <c r="E121" s="230"/>
      <c r="F121" s="231" t="s">
        <v>595</v>
      </c>
      <c r="G121" s="165" t="s">
        <v>596</v>
      </c>
      <c r="H121" s="163" t="s">
        <v>595</v>
      </c>
      <c r="I121" s="183" t="s">
        <v>556</v>
      </c>
      <c r="J121" s="163" t="s">
        <v>597</v>
      </c>
      <c r="K121" s="163" t="s">
        <v>598</v>
      </c>
      <c r="L121" s="163" t="s">
        <v>557</v>
      </c>
    </row>
    <row r="122" s="7" customFormat="1" hidden="1" spans="1:14">
      <c r="A122" s="232"/>
      <c r="B122" s="232"/>
      <c r="C122" s="233"/>
      <c r="D122" s="231" t="s">
        <v>521</v>
      </c>
      <c r="E122" s="231" t="s">
        <v>599</v>
      </c>
      <c r="F122" s="231" t="s">
        <v>530</v>
      </c>
      <c r="G122" s="165"/>
      <c r="H122" s="183" t="s">
        <v>600</v>
      </c>
      <c r="I122" s="183" t="s">
        <v>547</v>
      </c>
      <c r="J122" s="163" t="s">
        <v>531</v>
      </c>
      <c r="K122" s="163" t="s">
        <v>587</v>
      </c>
      <c r="L122" s="163" t="s">
        <v>530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29">D123+1</f>
        <v>1</v>
      </c>
      <c r="F123" s="236">
        <f t="shared" ref="F123:F127" si="30">E123+3</f>
        <v>4</v>
      </c>
      <c r="G123" s="238" t="s">
        <v>601</v>
      </c>
      <c r="H123" s="239">
        <f t="shared" ref="H123:H127" si="31">F123+7</f>
        <v>11</v>
      </c>
      <c r="I123" s="240">
        <f t="shared" ref="I123:I127" si="32">F123+16</f>
        <v>20</v>
      </c>
      <c r="J123" s="240">
        <f t="shared" ref="J123:J127" si="33">I123+3</f>
        <v>23</v>
      </c>
      <c r="K123" s="240">
        <f t="shared" ref="K123:K127" si="34">J123+1</f>
        <v>24</v>
      </c>
      <c r="L123" s="240">
        <f t="shared" ref="L123:L127" si="35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36">D123+7</f>
        <v>7</v>
      </c>
      <c r="E124" s="237">
        <f t="shared" si="29"/>
        <v>8</v>
      </c>
      <c r="F124" s="236">
        <f t="shared" si="30"/>
        <v>11</v>
      </c>
      <c r="G124" s="241"/>
      <c r="H124" s="239">
        <f t="shared" si="31"/>
        <v>18</v>
      </c>
      <c r="I124" s="240">
        <f t="shared" si="32"/>
        <v>27</v>
      </c>
      <c r="J124" s="240">
        <f t="shared" si="33"/>
        <v>30</v>
      </c>
      <c r="K124" s="240">
        <f t="shared" si="34"/>
        <v>31</v>
      </c>
      <c r="L124" s="240">
        <f t="shared" si="35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36"/>
        <v>14</v>
      </c>
      <c r="E125" s="237">
        <f t="shared" si="29"/>
        <v>15</v>
      </c>
      <c r="F125" s="236">
        <f t="shared" si="30"/>
        <v>18</v>
      </c>
      <c r="G125" s="241"/>
      <c r="H125" s="239">
        <f t="shared" si="31"/>
        <v>25</v>
      </c>
      <c r="I125" s="240">
        <f t="shared" si="32"/>
        <v>34</v>
      </c>
      <c r="J125" s="240">
        <f t="shared" si="33"/>
        <v>37</v>
      </c>
      <c r="K125" s="240">
        <f t="shared" si="34"/>
        <v>38</v>
      </c>
      <c r="L125" s="240">
        <f t="shared" si="35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36"/>
        <v>21</v>
      </c>
      <c r="E126" s="237">
        <f t="shared" si="29"/>
        <v>22</v>
      </c>
      <c r="F126" s="236">
        <f t="shared" si="30"/>
        <v>25</v>
      </c>
      <c r="G126" s="241"/>
      <c r="H126" s="239">
        <f t="shared" si="31"/>
        <v>32</v>
      </c>
      <c r="I126" s="240">
        <f t="shared" si="32"/>
        <v>41</v>
      </c>
      <c r="J126" s="240">
        <f t="shared" si="33"/>
        <v>44</v>
      </c>
      <c r="K126" s="240">
        <f t="shared" si="34"/>
        <v>45</v>
      </c>
      <c r="L126" s="240">
        <f t="shared" si="35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36"/>
        <v>28</v>
      </c>
      <c r="E127" s="237">
        <f t="shared" si="29"/>
        <v>29</v>
      </c>
      <c r="F127" s="236">
        <f t="shared" si="30"/>
        <v>32</v>
      </c>
      <c r="G127" s="242"/>
      <c r="H127" s="239">
        <f t="shared" si="31"/>
        <v>39</v>
      </c>
      <c r="I127" s="240">
        <f t="shared" si="32"/>
        <v>48</v>
      </c>
      <c r="J127" s="240">
        <f t="shared" si="33"/>
        <v>51</v>
      </c>
      <c r="K127" s="240">
        <f t="shared" si="34"/>
        <v>52</v>
      </c>
      <c r="L127" s="240">
        <f t="shared" si="35"/>
        <v>53</v>
      </c>
    </row>
    <row r="128" s="7" customFormat="1" spans="1:14">
      <c r="A128" s="243" t="s">
        <v>602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603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517</v>
      </c>
      <c r="B130" s="248"/>
      <c r="C130" s="249" t="s">
        <v>518</v>
      </c>
      <c r="D130" s="229" t="s">
        <v>519</v>
      </c>
      <c r="E130" s="230"/>
      <c r="F130" s="231" t="s">
        <v>556</v>
      </c>
      <c r="G130" s="165" t="s">
        <v>596</v>
      </c>
      <c r="H130" s="163" t="s">
        <v>556</v>
      </c>
      <c r="I130" s="163" t="s">
        <v>597</v>
      </c>
      <c r="J130" s="163" t="s">
        <v>598</v>
      </c>
      <c r="K130" s="163" t="s">
        <v>557</v>
      </c>
    </row>
    <row r="131" s="7" customFormat="1" hidden="1" spans="1:12">
      <c r="A131" s="250"/>
      <c r="B131" s="251"/>
      <c r="C131" s="252"/>
      <c r="D131" s="231" t="s">
        <v>521</v>
      </c>
      <c r="E131" s="231" t="s">
        <v>568</v>
      </c>
      <c r="F131" s="231" t="s">
        <v>530</v>
      </c>
      <c r="G131" s="165"/>
      <c r="H131" s="183" t="s">
        <v>568</v>
      </c>
      <c r="I131" s="163" t="s">
        <v>531</v>
      </c>
      <c r="J131" s="163" t="s">
        <v>587</v>
      </c>
      <c r="K131" s="163" t="s">
        <v>530</v>
      </c>
    </row>
    <row r="132" s="7" customFormat="1" ht="18" hidden="1" customHeight="1" spans="1:12">
      <c r="A132" s="253" t="s">
        <v>604</v>
      </c>
      <c r="B132" s="254" t="s">
        <v>605</v>
      </c>
      <c r="C132" s="255">
        <v>2302</v>
      </c>
      <c r="D132" s="236">
        <f>D76</f>
        <v>45895</v>
      </c>
      <c r="E132" s="237">
        <f t="shared" ref="E132:E136" si="37">D132+1</f>
        <v>45896</v>
      </c>
      <c r="F132" s="236">
        <f t="shared" ref="F132:F136" si="38">E132+11</f>
        <v>45907</v>
      </c>
      <c r="G132" s="238" t="s">
        <v>601</v>
      </c>
      <c r="H132" s="239">
        <f t="shared" ref="H132:H136" si="39">F132+3</f>
        <v>45910</v>
      </c>
      <c r="I132" s="240">
        <f t="shared" ref="I132:I136" si="40">H132+2</f>
        <v>45912</v>
      </c>
      <c r="J132" s="240">
        <f t="shared" ref="J132:J136" si="41">I132+1</f>
        <v>45913</v>
      </c>
      <c r="K132" s="240">
        <f t="shared" ref="K132:K136" si="42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3">D132+7</f>
        <v>45902</v>
      </c>
      <c r="E133" s="237">
        <f t="shared" si="37"/>
        <v>45903</v>
      </c>
      <c r="F133" s="236">
        <f t="shared" si="38"/>
        <v>45914</v>
      </c>
      <c r="G133" s="241"/>
      <c r="H133" s="239">
        <f t="shared" si="39"/>
        <v>45917</v>
      </c>
      <c r="I133" s="240">
        <f t="shared" si="40"/>
        <v>45919</v>
      </c>
      <c r="J133" s="240">
        <f t="shared" si="41"/>
        <v>45920</v>
      </c>
      <c r="K133" s="240">
        <f t="shared" si="42"/>
        <v>45921</v>
      </c>
    </row>
    <row r="134" s="7" customFormat="1" ht="18" hidden="1" customHeight="1" spans="1:12">
      <c r="A134" s="253"/>
      <c r="B134" s="256"/>
      <c r="C134" s="255" t="s">
        <v>429</v>
      </c>
      <c r="D134" s="236">
        <f t="shared" si="43"/>
        <v>45909</v>
      </c>
      <c r="E134" s="237">
        <f t="shared" si="37"/>
        <v>45910</v>
      </c>
      <c r="F134" s="236">
        <f t="shared" si="38"/>
        <v>45921</v>
      </c>
      <c r="G134" s="241"/>
      <c r="H134" s="239">
        <f t="shared" si="39"/>
        <v>45924</v>
      </c>
      <c r="I134" s="240">
        <f t="shared" si="40"/>
        <v>45926</v>
      </c>
      <c r="J134" s="240">
        <f t="shared" si="41"/>
        <v>45927</v>
      </c>
      <c r="K134" s="240">
        <f t="shared" si="42"/>
        <v>45928</v>
      </c>
    </row>
    <row r="135" s="7" customFormat="1" ht="18" hidden="1" customHeight="1" spans="1:12">
      <c r="A135" s="253"/>
      <c r="B135" s="254"/>
      <c r="C135" s="255" t="s">
        <v>429</v>
      </c>
      <c r="D135" s="236">
        <f t="shared" si="43"/>
        <v>45916</v>
      </c>
      <c r="E135" s="237">
        <f t="shared" si="37"/>
        <v>45917</v>
      </c>
      <c r="F135" s="236">
        <f t="shared" si="38"/>
        <v>45928</v>
      </c>
      <c r="G135" s="241"/>
      <c r="H135" s="239">
        <f t="shared" si="39"/>
        <v>45931</v>
      </c>
      <c r="I135" s="240">
        <f t="shared" si="40"/>
        <v>45933</v>
      </c>
      <c r="J135" s="240">
        <f t="shared" si="41"/>
        <v>45934</v>
      </c>
      <c r="K135" s="240">
        <f t="shared" si="42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3"/>
        <v>45923</v>
      </c>
      <c r="E136" s="237">
        <f t="shared" si="37"/>
        <v>45924</v>
      </c>
      <c r="F136" s="236">
        <f t="shared" si="38"/>
        <v>45935</v>
      </c>
      <c r="G136" s="242"/>
      <c r="H136" s="239">
        <f t="shared" si="39"/>
        <v>45938</v>
      </c>
      <c r="I136" s="240">
        <f t="shared" si="40"/>
        <v>45940</v>
      </c>
      <c r="J136" s="240">
        <f t="shared" si="41"/>
        <v>45941</v>
      </c>
      <c r="K136" s="240">
        <f t="shared" si="42"/>
        <v>45942</v>
      </c>
    </row>
    <row r="137" s="7" customFormat="1" spans="1:12">
      <c r="A137" s="257" t="s">
        <v>606</v>
      </c>
      <c r="B137" s="258"/>
      <c r="C137" s="259"/>
      <c r="D137" s="260"/>
      <c r="E137" s="257" t="s">
        <v>607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608</v>
      </c>
      <c r="B138" s="258"/>
      <c r="C138" s="259"/>
      <c r="D138" s="260"/>
      <c r="E138" s="257" t="s">
        <v>609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610</v>
      </c>
      <c r="B139" s="257"/>
      <c r="C139" s="257"/>
      <c r="D139" s="257"/>
      <c r="E139" s="257" t="s">
        <v>611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612</v>
      </c>
      <c r="B140" s="265"/>
      <c r="C140" s="265"/>
      <c r="D140" s="265"/>
      <c r="E140" s="266" t="s">
        <v>613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614</v>
      </c>
      <c r="B141" s="258"/>
      <c r="C141" s="259"/>
      <c r="D141" s="260"/>
      <c r="E141" s="257" t="s">
        <v>615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616</v>
      </c>
      <c r="B142" s="258"/>
      <c r="C142" s="259"/>
      <c r="D142" s="260"/>
      <c r="E142" s="257" t="s">
        <v>617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618</v>
      </c>
      <c r="B143" s="267"/>
      <c r="C143" s="267"/>
      <c r="D143" s="267"/>
      <c r="E143" s="266" t="s">
        <v>619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620</v>
      </c>
      <c r="B144" s="258"/>
      <c r="C144" s="259"/>
      <c r="D144" s="260"/>
      <c r="E144" s="257" t="s">
        <v>621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622</v>
      </c>
      <c r="E145" s="257" t="s">
        <v>623</v>
      </c>
    </row>
    <row r="146" s="7" customFormat="1" hidden="1" spans="1:15">
      <c r="A146" s="268" t="s">
        <v>624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517</v>
      </c>
      <c r="B147" s="227"/>
      <c r="C147" s="228" t="s">
        <v>518</v>
      </c>
      <c r="D147" s="229" t="s">
        <v>519</v>
      </c>
      <c r="E147" s="230"/>
      <c r="F147" s="230" t="s">
        <v>625</v>
      </c>
      <c r="G147" s="165" t="s">
        <v>596</v>
      </c>
      <c r="H147" s="163" t="s">
        <v>626</v>
      </c>
      <c r="I147" s="269" t="s">
        <v>627</v>
      </c>
      <c r="J147" s="269" t="s">
        <v>628</v>
      </c>
      <c r="K147" s="269" t="s">
        <v>629</v>
      </c>
      <c r="L147" s="269" t="s">
        <v>630</v>
      </c>
    </row>
    <row r="148" s="7" customFormat="1" hidden="1" spans="1:15">
      <c r="A148" s="232"/>
      <c r="B148" s="232"/>
      <c r="C148" s="233"/>
      <c r="D148" s="231" t="s">
        <v>521</v>
      </c>
      <c r="E148" s="231" t="s">
        <v>522</v>
      </c>
      <c r="F148" s="231" t="s">
        <v>587</v>
      </c>
      <c r="G148" s="165"/>
      <c r="H148" s="163" t="s">
        <v>522</v>
      </c>
      <c r="I148" s="163" t="s">
        <v>631</v>
      </c>
      <c r="J148" s="163" t="s">
        <v>547</v>
      </c>
      <c r="K148" s="269" t="s">
        <v>632</v>
      </c>
      <c r="L148" s="269" t="s">
        <v>633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46029</v>
      </c>
      <c r="E149" s="237">
        <f t="shared" ref="E149:E153" si="44">D149+1</f>
        <v>46030</v>
      </c>
      <c r="F149" s="236">
        <f t="shared" ref="F149:F153" si="45">E149+4</f>
        <v>46034</v>
      </c>
      <c r="G149" s="270" t="s">
        <v>634</v>
      </c>
      <c r="H149" s="239">
        <f t="shared" ref="H149:H153" si="46">F149+3</f>
        <v>46037</v>
      </c>
      <c r="I149" s="271">
        <f t="shared" ref="I149:I153" si="47">E149+19</f>
        <v>46049</v>
      </c>
      <c r="J149" s="271">
        <f t="shared" ref="J149:L149" si="48">I149+2</f>
        <v>46051</v>
      </c>
      <c r="K149" s="271">
        <f t="shared" si="48"/>
        <v>46053</v>
      </c>
      <c r="L149" s="271">
        <f t="shared" si="48"/>
        <v>46055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49">D149+7</f>
        <v>46036</v>
      </c>
      <c r="E150" s="237">
        <f t="shared" si="44"/>
        <v>46037</v>
      </c>
      <c r="F150" s="236">
        <f t="shared" si="45"/>
        <v>46041</v>
      </c>
      <c r="G150" s="272"/>
      <c r="H150" s="239">
        <f t="shared" si="46"/>
        <v>46044</v>
      </c>
      <c r="I150" s="271">
        <f t="shared" si="47"/>
        <v>46056</v>
      </c>
      <c r="J150" s="271">
        <f t="shared" ref="J150:L150" si="50">I150+2</f>
        <v>46058</v>
      </c>
      <c r="K150" s="271">
        <f t="shared" si="50"/>
        <v>46060</v>
      </c>
      <c r="L150" s="271">
        <f t="shared" si="50"/>
        <v>46062</v>
      </c>
    </row>
    <row r="151" s="7" customFormat="1" ht="18" hidden="1" customHeight="1" spans="1:15">
      <c r="A151" s="234"/>
      <c r="B151" s="234"/>
      <c r="C151" s="235" t="s">
        <v>429</v>
      </c>
      <c r="D151" s="236">
        <f t="shared" si="49"/>
        <v>46043</v>
      </c>
      <c r="E151" s="237">
        <f t="shared" si="44"/>
        <v>46044</v>
      </c>
      <c r="F151" s="236">
        <f t="shared" si="45"/>
        <v>46048</v>
      </c>
      <c r="G151" s="272"/>
      <c r="H151" s="239">
        <f t="shared" si="46"/>
        <v>46051</v>
      </c>
      <c r="I151" s="271">
        <f t="shared" si="47"/>
        <v>46063</v>
      </c>
      <c r="J151" s="271">
        <f t="shared" ref="J151:L151" si="51">I151+2</f>
        <v>46065</v>
      </c>
      <c r="K151" s="271">
        <f t="shared" si="51"/>
        <v>46067</v>
      </c>
      <c r="L151" s="271">
        <f t="shared" si="51"/>
        <v>46069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49"/>
        <v>46050</v>
      </c>
      <c r="E152" s="237">
        <f t="shared" si="44"/>
        <v>46051</v>
      </c>
      <c r="F152" s="236">
        <f t="shared" si="45"/>
        <v>46055</v>
      </c>
      <c r="G152" s="272"/>
      <c r="H152" s="239">
        <f t="shared" si="46"/>
        <v>46058</v>
      </c>
      <c r="I152" s="271">
        <f t="shared" si="47"/>
        <v>46070</v>
      </c>
      <c r="J152" s="271">
        <f t="shared" ref="J152:L152" si="52">I152+2</f>
        <v>46072</v>
      </c>
      <c r="K152" s="271">
        <f t="shared" si="52"/>
        <v>46074</v>
      </c>
      <c r="L152" s="271">
        <f t="shared" si="52"/>
        <v>46076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49"/>
        <v>46057</v>
      </c>
      <c r="E153" s="237">
        <f t="shared" si="44"/>
        <v>46058</v>
      </c>
      <c r="F153" s="236">
        <f t="shared" si="45"/>
        <v>46062</v>
      </c>
      <c r="G153" s="273"/>
      <c r="H153" s="239">
        <f t="shared" si="46"/>
        <v>46065</v>
      </c>
      <c r="I153" s="271">
        <f t="shared" si="47"/>
        <v>46077</v>
      </c>
      <c r="J153" s="271">
        <f t="shared" ref="J153:L153" si="53">I153+2</f>
        <v>46079</v>
      </c>
      <c r="K153" s="271">
        <f t="shared" si="53"/>
        <v>46081</v>
      </c>
      <c r="L153" s="271">
        <f t="shared" si="53"/>
        <v>46083</v>
      </c>
    </row>
    <row r="154" s="7" customFormat="1" ht="18" customHeight="1"/>
    <row r="155" s="7" customFormat="1" hidden="1" spans="1:15">
      <c r="A155" s="268" t="s">
        <v>635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517</v>
      </c>
      <c r="B156" s="227"/>
      <c r="C156" s="228" t="s">
        <v>518</v>
      </c>
      <c r="D156" s="229" t="s">
        <v>519</v>
      </c>
      <c r="E156" s="274"/>
      <c r="F156" s="230"/>
      <c r="G156" s="165" t="s">
        <v>596</v>
      </c>
      <c r="H156" s="163" t="s">
        <v>626</v>
      </c>
      <c r="I156" s="269" t="s">
        <v>636</v>
      </c>
    </row>
    <row r="157" s="7" customFormat="1" hidden="1" spans="1:15">
      <c r="A157" s="232"/>
      <c r="B157" s="232"/>
      <c r="C157" s="233"/>
      <c r="D157" s="231" t="s">
        <v>521</v>
      </c>
      <c r="E157" s="231" t="s">
        <v>637</v>
      </c>
      <c r="F157" s="231" t="s">
        <v>587</v>
      </c>
      <c r="G157" s="165"/>
      <c r="H157" s="163" t="s">
        <v>538</v>
      </c>
      <c r="I157" s="163" t="s">
        <v>547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46029</v>
      </c>
      <c r="E158" s="237">
        <f t="shared" ref="E158:E162" si="54">D158+1</f>
        <v>46030</v>
      </c>
      <c r="F158" s="236">
        <f t="shared" ref="F158:F162" si="55">E158+2</f>
        <v>46032</v>
      </c>
      <c r="G158" s="270" t="s">
        <v>638</v>
      </c>
      <c r="H158" s="239">
        <f t="shared" ref="H158:H162" si="56">F158+2</f>
        <v>46034</v>
      </c>
      <c r="I158" s="271">
        <f t="shared" ref="I158:I162" si="57">E158+23</f>
        <v>46053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58">D158+7</f>
        <v>46036</v>
      </c>
      <c r="E159" s="237">
        <f t="shared" si="54"/>
        <v>46037</v>
      </c>
      <c r="F159" s="236">
        <f t="shared" si="55"/>
        <v>46039</v>
      </c>
      <c r="G159" s="272"/>
      <c r="H159" s="239">
        <f t="shared" si="56"/>
        <v>46041</v>
      </c>
      <c r="I159" s="271">
        <f t="shared" si="57"/>
        <v>46060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58"/>
        <v>46043</v>
      </c>
      <c r="E160" s="237">
        <f t="shared" si="54"/>
        <v>46044</v>
      </c>
      <c r="F160" s="236">
        <f t="shared" si="55"/>
        <v>46046</v>
      </c>
      <c r="G160" s="272"/>
      <c r="H160" s="239">
        <f t="shared" si="56"/>
        <v>46048</v>
      </c>
      <c r="I160" s="271">
        <f t="shared" si="57"/>
        <v>46067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58"/>
        <v>46050</v>
      </c>
      <c r="E161" s="237">
        <f t="shared" si="54"/>
        <v>46051</v>
      </c>
      <c r="F161" s="236">
        <f t="shared" si="55"/>
        <v>46053</v>
      </c>
      <c r="G161" s="272"/>
      <c r="H161" s="239">
        <f t="shared" si="56"/>
        <v>46055</v>
      </c>
      <c r="I161" s="271">
        <f t="shared" si="57"/>
        <v>46074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58"/>
        <v>46057</v>
      </c>
      <c r="E162" s="237">
        <f t="shared" si="54"/>
        <v>46058</v>
      </c>
      <c r="F162" s="236">
        <f t="shared" si="55"/>
        <v>46060</v>
      </c>
      <c r="G162" s="273"/>
      <c r="H162" s="239">
        <f t="shared" si="56"/>
        <v>46062</v>
      </c>
      <c r="I162" s="271">
        <f t="shared" si="57"/>
        <v>46081</v>
      </c>
    </row>
    <row r="163" s="7" customFormat="1" ht="18" customHeight="1"/>
    <row r="164" s="100" customFormat="1" hidden="1" spans="1:14">
      <c r="A164" s="275" t="s">
        <v>639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517</v>
      </c>
      <c r="B165" s="227"/>
      <c r="C165" s="228" t="s">
        <v>518</v>
      </c>
      <c r="D165" s="229" t="s">
        <v>519</v>
      </c>
      <c r="E165" s="274"/>
      <c r="F165" s="230"/>
      <c r="G165" s="165" t="s">
        <v>596</v>
      </c>
      <c r="H165" s="163" t="s">
        <v>626</v>
      </c>
      <c r="I165" s="163" t="s">
        <v>536</v>
      </c>
      <c r="J165" s="163" t="s">
        <v>640</v>
      </c>
      <c r="K165" s="163" t="s">
        <v>641</v>
      </c>
      <c r="L165" s="163" t="s">
        <v>642</v>
      </c>
      <c r="M165" s="7"/>
    </row>
    <row r="166" s="100" customFormat="1" hidden="1" spans="1:14">
      <c r="A166" s="232"/>
      <c r="B166" s="232"/>
      <c r="C166" s="233"/>
      <c r="D166" s="231" t="s">
        <v>521</v>
      </c>
      <c r="E166" s="229" t="s">
        <v>637</v>
      </c>
      <c r="F166" s="230"/>
      <c r="G166" s="165"/>
      <c r="H166" s="163" t="s">
        <v>600</v>
      </c>
      <c r="I166" s="163" t="s">
        <v>587</v>
      </c>
      <c r="J166" s="163" t="s">
        <v>547</v>
      </c>
      <c r="K166" s="163" t="s">
        <v>523</v>
      </c>
      <c r="L166" s="163" t="s">
        <v>531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46029</v>
      </c>
      <c r="E167" s="278">
        <f t="shared" ref="E167:E171" si="59">D167+1</f>
        <v>46030</v>
      </c>
      <c r="F167" s="279"/>
      <c r="G167" s="270" t="s">
        <v>643</v>
      </c>
      <c r="H167" s="239">
        <f t="shared" ref="H167:H171" si="60">E167+5</f>
        <v>46035</v>
      </c>
      <c r="I167" s="239">
        <f t="shared" ref="I167:I171" si="61">H167+6</f>
        <v>46041</v>
      </c>
      <c r="J167" s="271">
        <f t="shared" ref="J167:J171" si="62">H167+8</f>
        <v>46043</v>
      </c>
      <c r="K167" s="271">
        <f t="shared" ref="K167:K171" si="63">J167+2</f>
        <v>46045</v>
      </c>
      <c r="L167" s="271">
        <f t="shared" ref="L167:L171" si="64">K167+2</f>
        <v>46047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65">D167+7</f>
        <v>46036</v>
      </c>
      <c r="E168" s="278">
        <f t="shared" si="59"/>
        <v>46037</v>
      </c>
      <c r="F168" s="279"/>
      <c r="G168" s="272"/>
      <c r="H168" s="239">
        <f t="shared" si="60"/>
        <v>46042</v>
      </c>
      <c r="I168" s="239">
        <f t="shared" si="61"/>
        <v>46048</v>
      </c>
      <c r="J168" s="271">
        <f t="shared" si="62"/>
        <v>46050</v>
      </c>
      <c r="K168" s="271">
        <f t="shared" si="63"/>
        <v>46052</v>
      </c>
      <c r="L168" s="271">
        <f t="shared" si="64"/>
        <v>46054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65"/>
        <v>46043</v>
      </c>
      <c r="E169" s="278">
        <f t="shared" si="59"/>
        <v>46044</v>
      </c>
      <c r="F169" s="279"/>
      <c r="G169" s="272"/>
      <c r="H169" s="239">
        <f t="shared" si="60"/>
        <v>46049</v>
      </c>
      <c r="I169" s="239">
        <f t="shared" si="61"/>
        <v>46055</v>
      </c>
      <c r="J169" s="271">
        <f t="shared" si="62"/>
        <v>46057</v>
      </c>
      <c r="K169" s="271">
        <f t="shared" si="63"/>
        <v>46059</v>
      </c>
      <c r="L169" s="271">
        <f t="shared" si="64"/>
        <v>46061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65"/>
        <v>46050</v>
      </c>
      <c r="E170" s="278">
        <f t="shared" si="59"/>
        <v>46051</v>
      </c>
      <c r="F170" s="279"/>
      <c r="G170" s="272"/>
      <c r="H170" s="239">
        <f t="shared" si="60"/>
        <v>46056</v>
      </c>
      <c r="I170" s="239">
        <f t="shared" si="61"/>
        <v>46062</v>
      </c>
      <c r="J170" s="271">
        <f t="shared" si="62"/>
        <v>46064</v>
      </c>
      <c r="K170" s="271">
        <f t="shared" si="63"/>
        <v>46066</v>
      </c>
      <c r="L170" s="271">
        <f t="shared" si="64"/>
        <v>46068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65"/>
        <v>46057</v>
      </c>
      <c r="E171" s="278">
        <f t="shared" si="59"/>
        <v>46058</v>
      </c>
      <c r="F171" s="279"/>
      <c r="G171" s="273"/>
      <c r="H171" s="239">
        <f t="shared" si="60"/>
        <v>46063</v>
      </c>
      <c r="I171" s="239">
        <f t="shared" si="61"/>
        <v>46069</v>
      </c>
      <c r="J171" s="271">
        <f t="shared" si="62"/>
        <v>46071</v>
      </c>
      <c r="K171" s="271">
        <f t="shared" si="63"/>
        <v>46073</v>
      </c>
      <c r="L171" s="271">
        <f t="shared" si="64"/>
        <v>46075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66">H172+7</f>
        <v>7</v>
      </c>
      <c r="J172" s="282"/>
      <c r="K172" s="282"/>
    </row>
    <row r="173" s="100" customFormat="1" hidden="1" spans="1:14">
      <c r="A173" s="275" t="s">
        <v>644</v>
      </c>
      <c r="B173" s="276"/>
      <c r="C173" s="277"/>
      <c r="D173" s="7"/>
      <c r="E173" s="7"/>
      <c r="F173" s="7"/>
      <c r="G173" s="7"/>
      <c r="H173" s="7"/>
      <c r="I173" s="239">
        <f t="shared" si="66"/>
        <v>7</v>
      </c>
      <c r="J173" s="7"/>
      <c r="K173" s="7"/>
      <c r="M173" s="7"/>
      <c r="N173" s="7"/>
    </row>
    <row r="174" s="100" customFormat="1" hidden="1" spans="1:14">
      <c r="A174" s="227" t="s">
        <v>517</v>
      </c>
      <c r="B174" s="227"/>
      <c r="C174" s="228" t="s">
        <v>518</v>
      </c>
      <c r="D174" s="229" t="s">
        <v>519</v>
      </c>
      <c r="E174" s="274"/>
      <c r="F174" s="230"/>
      <c r="G174" s="165" t="s">
        <v>596</v>
      </c>
      <c r="H174" s="163" t="s">
        <v>626</v>
      </c>
      <c r="I174" s="239" t="e">
        <f t="shared" si="66"/>
        <v>#VALUE!</v>
      </c>
      <c r="J174" s="163" t="s">
        <v>628</v>
      </c>
      <c r="K174" s="163" t="s">
        <v>629</v>
      </c>
      <c r="L174" s="163" t="s">
        <v>630</v>
      </c>
      <c r="M174" s="7"/>
      <c r="N174" s="7"/>
    </row>
    <row r="175" s="100" customFormat="1" hidden="1" spans="1:14">
      <c r="A175" s="232"/>
      <c r="B175" s="232"/>
      <c r="C175" s="233"/>
      <c r="D175" s="231" t="s">
        <v>521</v>
      </c>
      <c r="E175" s="229" t="s">
        <v>522</v>
      </c>
      <c r="F175" s="230"/>
      <c r="G175" s="165"/>
      <c r="H175" s="163" t="s">
        <v>522</v>
      </c>
      <c r="I175" s="239" t="e">
        <f t="shared" si="66"/>
        <v>#VALUE!</v>
      </c>
      <c r="J175" s="163" t="s">
        <v>530</v>
      </c>
      <c r="K175" s="163" t="s">
        <v>547</v>
      </c>
      <c r="L175" s="163" t="s">
        <v>580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46029</v>
      </c>
      <c r="E176" s="278">
        <f t="shared" ref="E176:E180" si="67">D176+2</f>
        <v>46031</v>
      </c>
      <c r="F176" s="279"/>
      <c r="G176" s="270" t="s">
        <v>645</v>
      </c>
      <c r="H176" s="239">
        <f t="shared" ref="H176:H180" si="68">E176+7</f>
        <v>46038</v>
      </c>
      <c r="I176" s="239">
        <f t="shared" si="66"/>
        <v>46045</v>
      </c>
      <c r="J176" s="271">
        <f t="shared" ref="J176:L176" si="69">I176+2</f>
        <v>46047</v>
      </c>
      <c r="K176" s="271">
        <f t="shared" si="69"/>
        <v>46049</v>
      </c>
      <c r="L176" s="271">
        <f t="shared" si="69"/>
        <v>46051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0">D176+7</f>
        <v>46036</v>
      </c>
      <c r="E177" s="278">
        <f t="shared" si="67"/>
        <v>46038</v>
      </c>
      <c r="F177" s="279"/>
      <c r="G177" s="272"/>
      <c r="H177" s="239">
        <f t="shared" si="68"/>
        <v>46045</v>
      </c>
      <c r="I177" s="239">
        <f t="shared" si="66"/>
        <v>46052</v>
      </c>
      <c r="J177" s="271">
        <f t="shared" ref="J177:L177" si="71">I177+2</f>
        <v>46054</v>
      </c>
      <c r="K177" s="271">
        <f t="shared" si="71"/>
        <v>46056</v>
      </c>
      <c r="L177" s="271">
        <f t="shared" si="71"/>
        <v>46058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0"/>
        <v>46043</v>
      </c>
      <c r="E178" s="278">
        <f t="shared" si="67"/>
        <v>46045</v>
      </c>
      <c r="F178" s="279"/>
      <c r="G178" s="272"/>
      <c r="H178" s="239">
        <f t="shared" si="68"/>
        <v>46052</v>
      </c>
      <c r="I178" s="239">
        <f t="shared" si="66"/>
        <v>46059</v>
      </c>
      <c r="J178" s="271">
        <f t="shared" ref="J178:L178" si="72">I178+2</f>
        <v>46061</v>
      </c>
      <c r="K178" s="271">
        <f t="shared" si="72"/>
        <v>46063</v>
      </c>
      <c r="L178" s="271">
        <f t="shared" si="72"/>
        <v>46065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0"/>
        <v>46050</v>
      </c>
      <c r="E179" s="278">
        <f t="shared" si="67"/>
        <v>46052</v>
      </c>
      <c r="F179" s="279"/>
      <c r="G179" s="272"/>
      <c r="H179" s="239">
        <f t="shared" si="68"/>
        <v>46059</v>
      </c>
      <c r="I179" s="239">
        <f t="shared" si="66"/>
        <v>46066</v>
      </c>
      <c r="J179" s="271">
        <f t="shared" ref="J179:L179" si="73">I179+2</f>
        <v>46068</v>
      </c>
      <c r="K179" s="271">
        <f t="shared" si="73"/>
        <v>46070</v>
      </c>
      <c r="L179" s="271">
        <f t="shared" si="73"/>
        <v>46072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0"/>
        <v>46057</v>
      </c>
      <c r="E180" s="278">
        <f t="shared" si="67"/>
        <v>46059</v>
      </c>
      <c r="F180" s="279"/>
      <c r="G180" s="273"/>
      <c r="H180" s="239">
        <f t="shared" si="68"/>
        <v>46066</v>
      </c>
      <c r="I180" s="239">
        <f t="shared" si="66"/>
        <v>46073</v>
      </c>
      <c r="J180" s="271">
        <f t="shared" ref="J180:L180" si="74">I180+2</f>
        <v>46075</v>
      </c>
      <c r="K180" s="271">
        <f t="shared" si="74"/>
        <v>46077</v>
      </c>
      <c r="L180" s="271">
        <f t="shared" si="74"/>
        <v>46079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646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517</v>
      </c>
      <c r="B183" s="227"/>
      <c r="C183" s="228" t="s">
        <v>518</v>
      </c>
      <c r="D183" s="229" t="s">
        <v>519</v>
      </c>
      <c r="E183" s="274"/>
      <c r="F183" s="230"/>
      <c r="G183" s="165" t="s">
        <v>596</v>
      </c>
      <c r="H183" s="163" t="s">
        <v>544</v>
      </c>
      <c r="I183" s="163" t="s">
        <v>647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521</v>
      </c>
      <c r="E184" s="229" t="s">
        <v>637</v>
      </c>
      <c r="F184" s="230"/>
      <c r="G184" s="165"/>
      <c r="H184" s="163" t="s">
        <v>637</v>
      </c>
      <c r="I184" s="163" t="s">
        <v>530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75">D185+1</f>
        <v>1</v>
      </c>
      <c r="F185" s="279"/>
      <c r="G185" s="270" t="s">
        <v>648</v>
      </c>
      <c r="H185" s="239">
        <f t="shared" ref="H185:H189" si="76">E185+18</f>
        <v>19</v>
      </c>
      <c r="I185" s="271">
        <f t="shared" ref="I185:I189" si="77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78">D185+7</f>
        <v>7</v>
      </c>
      <c r="E186" s="278">
        <f t="shared" si="75"/>
        <v>8</v>
      </c>
      <c r="F186" s="279"/>
      <c r="G186" s="272"/>
      <c r="H186" s="239">
        <f t="shared" si="76"/>
        <v>26</v>
      </c>
      <c r="I186" s="271">
        <f t="shared" si="77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428</v>
      </c>
      <c r="D187" s="236">
        <f t="shared" si="78"/>
        <v>14</v>
      </c>
      <c r="E187" s="278">
        <f t="shared" si="75"/>
        <v>15</v>
      </c>
      <c r="F187" s="279"/>
      <c r="G187" s="272"/>
      <c r="H187" s="239">
        <f t="shared" si="76"/>
        <v>33</v>
      </c>
      <c r="I187" s="271">
        <f t="shared" si="77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78"/>
        <v>21</v>
      </c>
      <c r="E188" s="278">
        <f t="shared" si="75"/>
        <v>22</v>
      </c>
      <c r="F188" s="279"/>
      <c r="G188" s="272"/>
      <c r="H188" s="239">
        <f t="shared" si="76"/>
        <v>40</v>
      </c>
      <c r="I188" s="271">
        <f t="shared" si="77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78"/>
        <v>28</v>
      </c>
      <c r="E189" s="278">
        <f t="shared" si="75"/>
        <v>29</v>
      </c>
      <c r="F189" s="279"/>
      <c r="G189" s="273"/>
      <c r="H189" s="239">
        <f t="shared" si="76"/>
        <v>47</v>
      </c>
      <c r="I189" s="271">
        <f t="shared" si="77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649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517</v>
      </c>
      <c r="B192" s="227"/>
      <c r="C192" s="228" t="s">
        <v>518</v>
      </c>
      <c r="D192" s="229" t="s">
        <v>519</v>
      </c>
      <c r="E192" s="274"/>
      <c r="F192" s="230"/>
      <c r="G192" s="165" t="s">
        <v>596</v>
      </c>
      <c r="H192" s="163" t="s">
        <v>650</v>
      </c>
      <c r="I192" s="163" t="s">
        <v>651</v>
      </c>
      <c r="J192" s="163" t="s">
        <v>652</v>
      </c>
      <c r="K192" s="7"/>
    </row>
    <row r="193" s="100" customFormat="1" hidden="1" spans="1:15">
      <c r="A193" s="232"/>
      <c r="B193" s="232"/>
      <c r="C193" s="233"/>
      <c r="D193" s="231" t="s">
        <v>521</v>
      </c>
      <c r="E193" s="229" t="s">
        <v>538</v>
      </c>
      <c r="F193" s="230"/>
      <c r="G193" s="165"/>
      <c r="H193" s="163" t="s">
        <v>637</v>
      </c>
      <c r="I193" s="163" t="s">
        <v>530</v>
      </c>
      <c r="J193" s="163" t="s">
        <v>539</v>
      </c>
      <c r="K193" s="7"/>
    </row>
    <row r="194" s="100" customFormat="1" ht="18" hidden="1" customHeight="1" spans="1:15">
      <c r="A194" s="234" t="s">
        <v>653</v>
      </c>
      <c r="B194" s="234" t="s">
        <v>654</v>
      </c>
      <c r="C194" s="235">
        <v>2040</v>
      </c>
      <c r="D194" s="236">
        <f>D9+1</f>
        <v>1</v>
      </c>
      <c r="E194" s="278">
        <f t="shared" ref="E194:E198" si="79">D194+1</f>
        <v>2</v>
      </c>
      <c r="F194" s="279"/>
      <c r="G194" s="270" t="s">
        <v>655</v>
      </c>
      <c r="H194" s="239">
        <f t="shared" ref="H194:H198" si="80">E194+10</f>
        <v>12</v>
      </c>
      <c r="I194" s="271">
        <f t="shared" ref="I194:I198" si="81">H194+13</f>
        <v>25</v>
      </c>
      <c r="J194" s="271">
        <f t="shared" ref="J194:J198" si="82">I194+1</f>
        <v>26</v>
      </c>
      <c r="K194" s="7"/>
    </row>
    <row r="195" s="100" customFormat="1" ht="18" hidden="1" customHeight="1" spans="1:15">
      <c r="A195" s="234" t="s">
        <v>653</v>
      </c>
      <c r="B195" s="234" t="s">
        <v>654</v>
      </c>
      <c r="C195" s="235">
        <v>2041</v>
      </c>
      <c r="D195" s="236">
        <f t="shared" ref="D195:D198" si="83">D194+7</f>
        <v>8</v>
      </c>
      <c r="E195" s="278">
        <f t="shared" si="79"/>
        <v>9</v>
      </c>
      <c r="F195" s="279"/>
      <c r="G195" s="272"/>
      <c r="H195" s="239">
        <f t="shared" si="80"/>
        <v>19</v>
      </c>
      <c r="I195" s="271">
        <f t="shared" si="81"/>
        <v>32</v>
      </c>
      <c r="J195" s="271">
        <f t="shared" si="82"/>
        <v>33</v>
      </c>
      <c r="K195" s="7"/>
    </row>
    <row r="196" s="100" customFormat="1" ht="18" hidden="1" customHeight="1" spans="1:15">
      <c r="A196" s="234" t="s">
        <v>653</v>
      </c>
      <c r="B196" s="234" t="s">
        <v>654</v>
      </c>
      <c r="C196" s="235">
        <v>2042</v>
      </c>
      <c r="D196" s="236">
        <f t="shared" si="83"/>
        <v>15</v>
      </c>
      <c r="E196" s="278">
        <f t="shared" si="79"/>
        <v>16</v>
      </c>
      <c r="F196" s="279"/>
      <c r="G196" s="272"/>
      <c r="H196" s="239">
        <f t="shared" si="80"/>
        <v>26</v>
      </c>
      <c r="I196" s="271">
        <f t="shared" si="81"/>
        <v>39</v>
      </c>
      <c r="J196" s="271">
        <f t="shared" si="82"/>
        <v>40</v>
      </c>
      <c r="K196" s="7"/>
    </row>
    <row r="197" s="100" customFormat="1" ht="18" hidden="1" customHeight="1" spans="1:15">
      <c r="A197" s="234" t="s">
        <v>653</v>
      </c>
      <c r="B197" s="234" t="s">
        <v>654</v>
      </c>
      <c r="C197" s="235">
        <v>2043</v>
      </c>
      <c r="D197" s="236">
        <f t="shared" si="83"/>
        <v>22</v>
      </c>
      <c r="E197" s="278">
        <f t="shared" si="79"/>
        <v>23</v>
      </c>
      <c r="F197" s="279"/>
      <c r="G197" s="272"/>
      <c r="H197" s="239">
        <f t="shared" si="80"/>
        <v>33</v>
      </c>
      <c r="I197" s="271">
        <f t="shared" si="81"/>
        <v>46</v>
      </c>
      <c r="J197" s="271">
        <f t="shared" si="82"/>
        <v>47</v>
      </c>
      <c r="K197" s="7"/>
    </row>
    <row r="198" s="7" customFormat="1" ht="18" hidden="1" customHeight="1" spans="1:15">
      <c r="A198" s="234" t="s">
        <v>653</v>
      </c>
      <c r="B198" s="234" t="s">
        <v>654</v>
      </c>
      <c r="C198" s="235">
        <v>2044</v>
      </c>
      <c r="D198" s="236">
        <f t="shared" si="83"/>
        <v>29</v>
      </c>
      <c r="E198" s="278">
        <f t="shared" si="79"/>
        <v>30</v>
      </c>
      <c r="F198" s="279"/>
      <c r="G198" s="273"/>
      <c r="H198" s="239">
        <f t="shared" si="80"/>
        <v>40</v>
      </c>
      <c r="I198" s="271">
        <f t="shared" si="81"/>
        <v>53</v>
      </c>
      <c r="J198" s="271">
        <f t="shared" si="82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656</v>
      </c>
      <c r="B200" s="98"/>
      <c r="C200" s="98" t="s">
        <v>657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658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457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3" workbookViewId="0">
      <selection activeCell="L81" sqref="L81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696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672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customHeight="1" spans="1:16">
      <c r="A18" s="36" t="s">
        <v>136</v>
      </c>
      <c r="B18" s="36" t="s">
        <v>137</v>
      </c>
      <c r="C18" s="37">
        <v>2601</v>
      </c>
      <c r="D18" s="38">
        <v>46028</v>
      </c>
      <c r="E18" s="38">
        <f t="shared" ref="E18:E22" si="0">D18+6</f>
        <v>46034</v>
      </c>
      <c r="F18" s="38">
        <f t="shared" ref="F18:F22" si="1">D18+6</f>
        <v>46034</v>
      </c>
      <c r="G18" s="39">
        <f t="shared" ref="G18:I18" si="2">F18+1</f>
        <v>46035</v>
      </c>
      <c r="H18" s="39">
        <f t="shared" si="2"/>
        <v>46036</v>
      </c>
      <c r="I18" s="40">
        <f t="shared" si="2"/>
        <v>46037</v>
      </c>
      <c r="J18" s="41"/>
      <c r="K18" s="41"/>
      <c r="L18" s="41"/>
      <c r="M18" s="41"/>
      <c r="N18" s="41"/>
    </row>
    <row r="19" s="4" customFormat="1" ht="17.25" customHeight="1" spans="1:16">
      <c r="A19" s="36" t="s">
        <v>259</v>
      </c>
      <c r="B19" s="36" t="s">
        <v>260</v>
      </c>
      <c r="C19" s="37">
        <v>2601</v>
      </c>
      <c r="D19" s="38">
        <f t="shared" ref="D19:D22" si="3">D18+7</f>
        <v>46035</v>
      </c>
      <c r="E19" s="38">
        <f t="shared" si="0"/>
        <v>46041</v>
      </c>
      <c r="F19" s="38">
        <f t="shared" si="1"/>
        <v>46041</v>
      </c>
      <c r="G19" s="39">
        <f t="shared" ref="G19:I19" si="4">F19+1</f>
        <v>46042</v>
      </c>
      <c r="H19" s="39">
        <f t="shared" si="4"/>
        <v>46043</v>
      </c>
      <c r="I19" s="40">
        <f t="shared" si="4"/>
        <v>46044</v>
      </c>
      <c r="J19" s="42"/>
      <c r="K19" s="42"/>
      <c r="L19" s="42"/>
      <c r="M19" s="42"/>
      <c r="N19" s="42"/>
    </row>
    <row r="20" s="4" customFormat="1" ht="17.25" customHeight="1" spans="1:16">
      <c r="A20" s="36" t="s">
        <v>136</v>
      </c>
      <c r="B20" s="36" t="s">
        <v>137</v>
      </c>
      <c r="C20" s="37">
        <v>2602</v>
      </c>
      <c r="D20" s="38">
        <f t="shared" si="3"/>
        <v>46042</v>
      </c>
      <c r="E20" s="38">
        <f t="shared" si="0"/>
        <v>46048</v>
      </c>
      <c r="F20" s="38">
        <f t="shared" si="1"/>
        <v>46048</v>
      </c>
      <c r="G20" s="39">
        <f t="shared" ref="G20:I20" si="5">F20+1</f>
        <v>46049</v>
      </c>
      <c r="H20" s="39">
        <f t="shared" si="5"/>
        <v>46050</v>
      </c>
      <c r="I20" s="40">
        <f t="shared" si="5"/>
        <v>46051</v>
      </c>
      <c r="J20" s="43"/>
      <c r="K20" s="42"/>
      <c r="L20" s="42"/>
      <c r="M20" s="42"/>
      <c r="N20" s="42"/>
    </row>
    <row r="21" s="4" customFormat="1" ht="17.25" customHeight="1" spans="1:16">
      <c r="A21" s="36" t="s">
        <v>259</v>
      </c>
      <c r="B21" s="36" t="s">
        <v>260</v>
      </c>
      <c r="C21" s="37">
        <v>2602</v>
      </c>
      <c r="D21" s="38">
        <f t="shared" si="3"/>
        <v>46049</v>
      </c>
      <c r="E21" s="38">
        <f t="shared" si="0"/>
        <v>46055</v>
      </c>
      <c r="F21" s="38">
        <f t="shared" si="1"/>
        <v>46055</v>
      </c>
      <c r="G21" s="39">
        <f t="shared" ref="G21:I21" si="6">F21+1</f>
        <v>46056</v>
      </c>
      <c r="H21" s="39">
        <f t="shared" si="6"/>
        <v>46057</v>
      </c>
      <c r="I21" s="40">
        <f t="shared" si="6"/>
        <v>46058</v>
      </c>
      <c r="J21" s="43"/>
      <c r="K21" s="42"/>
      <c r="L21" s="42"/>
      <c r="M21" s="42"/>
      <c r="N21" s="42"/>
    </row>
    <row r="22" s="5" customFormat="1" ht="17.25" customHeight="1" spans="1:16">
      <c r="A22" s="36" t="s">
        <v>136</v>
      </c>
      <c r="B22" s="36" t="s">
        <v>137</v>
      </c>
      <c r="C22" s="37">
        <v>2603</v>
      </c>
      <c r="D22" s="38">
        <f t="shared" si="3"/>
        <v>46056</v>
      </c>
      <c r="E22" s="38">
        <f t="shared" si="0"/>
        <v>46062</v>
      </c>
      <c r="F22" s="38">
        <f t="shared" si="1"/>
        <v>46062</v>
      </c>
      <c r="G22" s="39">
        <f t="shared" ref="G22:I22" si="7">F22+1</f>
        <v>46063</v>
      </c>
      <c r="H22" s="39">
        <f t="shared" si="7"/>
        <v>46064</v>
      </c>
      <c r="I22" s="40">
        <f t="shared" si="7"/>
        <v>46065</v>
      </c>
      <c r="J22" s="43"/>
      <c r="K22" s="44"/>
      <c r="L22" s="44"/>
      <c r="M22" s="44"/>
      <c r="N22" s="44"/>
      <c r="O22" s="44"/>
    </row>
    <row r="23" s="2" customFormat="1" ht="14.25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5" spans="1:16">
      <c r="A31" s="36" t="s">
        <v>255</v>
      </c>
      <c r="B31" s="36" t="s">
        <v>256</v>
      </c>
      <c r="C31" s="37">
        <v>2601</v>
      </c>
      <c r="D31" s="39">
        <f>D18+3</f>
        <v>46031</v>
      </c>
      <c r="E31" s="38">
        <f t="shared" ref="E31:E35" si="8">D31+4</f>
        <v>46035</v>
      </c>
      <c r="F31" s="38">
        <f t="shared" ref="F31:F35" si="9">E31</f>
        <v>46035</v>
      </c>
      <c r="G31" s="38">
        <f t="shared" ref="G31:G35" si="10">F31+1</f>
        <v>46036</v>
      </c>
      <c r="H31" s="56"/>
      <c r="I31" s="55"/>
      <c r="J31" s="54"/>
      <c r="K31" s="54"/>
      <c r="L31" s="29"/>
    </row>
    <row r="32" s="2" customFormat="1" ht="15" spans="1:16">
      <c r="A32" s="36" t="s">
        <v>233</v>
      </c>
      <c r="B32" s="36" t="s">
        <v>234</v>
      </c>
      <c r="C32" s="37">
        <v>2603</v>
      </c>
      <c r="D32" s="39">
        <f t="shared" ref="D32:D35" si="11">D31+7</f>
        <v>46038</v>
      </c>
      <c r="E32" s="38">
        <f t="shared" si="8"/>
        <v>46042</v>
      </c>
      <c r="F32" s="38">
        <f t="shared" si="9"/>
        <v>46042</v>
      </c>
      <c r="G32" s="38">
        <f t="shared" si="10"/>
        <v>46043</v>
      </c>
      <c r="H32" s="54"/>
      <c r="I32" s="55"/>
      <c r="J32" s="54"/>
      <c r="K32" s="54"/>
      <c r="L32" s="29"/>
    </row>
    <row r="33" s="2" customFormat="1" ht="15" spans="1:16">
      <c r="A33" s="36" t="s">
        <v>174</v>
      </c>
      <c r="B33" s="57" t="s">
        <v>175</v>
      </c>
      <c r="C33" s="37">
        <v>2605</v>
      </c>
      <c r="D33" s="39">
        <f t="shared" si="11"/>
        <v>46045</v>
      </c>
      <c r="E33" s="38">
        <f t="shared" si="8"/>
        <v>46049</v>
      </c>
      <c r="F33" s="38">
        <f t="shared" si="9"/>
        <v>46049</v>
      </c>
      <c r="G33" s="38">
        <f t="shared" si="10"/>
        <v>46050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255</v>
      </c>
      <c r="B34" s="36" t="s">
        <v>256</v>
      </c>
      <c r="C34" s="37">
        <v>2605</v>
      </c>
      <c r="D34" s="39">
        <f t="shared" si="11"/>
        <v>46052</v>
      </c>
      <c r="E34" s="38">
        <f t="shared" si="8"/>
        <v>46056</v>
      </c>
      <c r="F34" s="38">
        <f t="shared" si="9"/>
        <v>46056</v>
      </c>
      <c r="G34" s="38">
        <f t="shared" si="10"/>
        <v>46057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233</v>
      </c>
      <c r="B35" s="36" t="s">
        <v>234</v>
      </c>
      <c r="C35" s="37">
        <v>2607</v>
      </c>
      <c r="D35" s="39">
        <f t="shared" si="11"/>
        <v>46059</v>
      </c>
      <c r="E35" s="38">
        <f t="shared" si="8"/>
        <v>46063</v>
      </c>
      <c r="F35" s="38">
        <f t="shared" si="9"/>
        <v>46063</v>
      </c>
      <c r="G35" s="38">
        <f t="shared" si="10"/>
        <v>46064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263</v>
      </c>
      <c r="B43" s="36" t="s">
        <v>264</v>
      </c>
      <c r="C43" s="37">
        <v>2601</v>
      </c>
      <c r="D43" s="38">
        <v>46032</v>
      </c>
      <c r="E43" s="39">
        <f t="shared" ref="E43:E47" si="12">D43+4</f>
        <v>46036</v>
      </c>
      <c r="F43" s="38">
        <f t="shared" ref="F43:F47" si="13">E43</f>
        <v>46036</v>
      </c>
      <c r="G43" s="38">
        <f t="shared" ref="G43:G47" si="14">D43+5</f>
        <v>46037</v>
      </c>
      <c r="H43" s="38">
        <f t="shared" ref="H43:H47" si="15">E43+2</f>
        <v>46038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416</v>
      </c>
      <c r="B44" s="57" t="s">
        <v>417</v>
      </c>
      <c r="C44" s="37">
        <v>2603</v>
      </c>
      <c r="D44" s="38">
        <f t="shared" ref="D44:D47" si="16">D43+7</f>
        <v>46039</v>
      </c>
      <c r="E44" s="38">
        <f t="shared" si="12"/>
        <v>46043</v>
      </c>
      <c r="F44" s="38">
        <f t="shared" si="13"/>
        <v>46043</v>
      </c>
      <c r="G44" s="38">
        <f t="shared" si="14"/>
        <v>46044</v>
      </c>
      <c r="H44" s="38">
        <f t="shared" si="15"/>
        <v>46045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263</v>
      </c>
      <c r="B45" s="36" t="s">
        <v>264</v>
      </c>
      <c r="C45" s="37">
        <v>2603</v>
      </c>
      <c r="D45" s="38">
        <f t="shared" si="16"/>
        <v>46046</v>
      </c>
      <c r="E45" s="38">
        <f t="shared" si="12"/>
        <v>46050</v>
      </c>
      <c r="F45" s="39">
        <f t="shared" si="13"/>
        <v>46050</v>
      </c>
      <c r="G45" s="38">
        <f t="shared" si="14"/>
        <v>46051</v>
      </c>
      <c r="H45" s="38">
        <f t="shared" si="15"/>
        <v>46052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416</v>
      </c>
      <c r="B46" s="36" t="s">
        <v>417</v>
      </c>
      <c r="C46" s="37">
        <v>2605</v>
      </c>
      <c r="D46" s="38">
        <f t="shared" si="16"/>
        <v>46053</v>
      </c>
      <c r="E46" s="38">
        <f t="shared" si="12"/>
        <v>46057</v>
      </c>
      <c r="F46" s="38">
        <f t="shared" si="13"/>
        <v>46057</v>
      </c>
      <c r="G46" s="38">
        <f t="shared" si="14"/>
        <v>46058</v>
      </c>
      <c r="H46" s="38">
        <f t="shared" si="15"/>
        <v>46059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263</v>
      </c>
      <c r="B47" s="36" t="s">
        <v>264</v>
      </c>
      <c r="C47" s="37">
        <v>2605</v>
      </c>
      <c r="D47" s="38">
        <f t="shared" si="16"/>
        <v>46060</v>
      </c>
      <c r="E47" s="38">
        <f t="shared" si="12"/>
        <v>46064</v>
      </c>
      <c r="F47" s="38">
        <f t="shared" si="13"/>
        <v>46064</v>
      </c>
      <c r="G47" s="38">
        <f t="shared" si="14"/>
        <v>46065</v>
      </c>
      <c r="H47" s="38">
        <f t="shared" si="15"/>
        <v>46066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439</v>
      </c>
      <c r="B57" s="36" t="s">
        <v>440</v>
      </c>
      <c r="C57" s="37">
        <v>2601</v>
      </c>
      <c r="D57" s="81">
        <f>D43-7</f>
        <v>46025</v>
      </c>
      <c r="E57" s="40">
        <f t="shared" ref="E57:E61" si="17">D57+3</f>
        <v>46028</v>
      </c>
      <c r="F57" s="40">
        <f t="shared" ref="F57:F61" si="18">E57</f>
        <v>46028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689</v>
      </c>
      <c r="B58" s="36" t="s">
        <v>690</v>
      </c>
      <c r="C58" s="37">
        <v>2602</v>
      </c>
      <c r="D58" s="81">
        <f t="shared" ref="D58:D61" si="19">D43</f>
        <v>46032</v>
      </c>
      <c r="E58" s="40">
        <f t="shared" si="17"/>
        <v>46035</v>
      </c>
      <c r="F58" s="40">
        <f t="shared" si="18"/>
        <v>46035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439</v>
      </c>
      <c r="B59" s="36" t="s">
        <v>440</v>
      </c>
      <c r="C59" s="37">
        <v>2603</v>
      </c>
      <c r="D59" s="81">
        <f t="shared" si="19"/>
        <v>46039</v>
      </c>
      <c r="E59" s="40">
        <f t="shared" si="17"/>
        <v>46042</v>
      </c>
      <c r="F59" s="40">
        <f t="shared" si="18"/>
        <v>46042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689</v>
      </c>
      <c r="B60" s="57" t="s">
        <v>690</v>
      </c>
      <c r="C60" s="37">
        <v>2604</v>
      </c>
      <c r="D60" s="81">
        <f t="shared" si="19"/>
        <v>46046</v>
      </c>
      <c r="E60" s="40">
        <f t="shared" si="17"/>
        <v>46049</v>
      </c>
      <c r="F60" s="40">
        <f t="shared" si="18"/>
        <v>46049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439</v>
      </c>
      <c r="B61" s="36" t="s">
        <v>440</v>
      </c>
      <c r="C61" s="37">
        <v>2605</v>
      </c>
      <c r="D61" s="81">
        <f t="shared" si="19"/>
        <v>46053</v>
      </c>
      <c r="E61" s="40">
        <f t="shared" si="17"/>
        <v>46056</v>
      </c>
      <c r="F61" s="40">
        <f t="shared" si="18"/>
        <v>46056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424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425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426</v>
      </c>
      <c r="H67" s="78" t="s">
        <v>427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46032</v>
      </c>
      <c r="E69" s="81">
        <f t="shared" ref="E69:E73" si="20">D69+4</f>
        <v>46036</v>
      </c>
      <c r="F69" s="81">
        <f t="shared" ref="F69:F73" si="21">E69+1</f>
        <v>46037</v>
      </c>
      <c r="G69" s="81">
        <f t="shared" ref="G69:G73" si="22">F69+1</f>
        <v>46038</v>
      </c>
      <c r="H69" s="81">
        <f t="shared" ref="H69:H73" si="23">D69+11</f>
        <v>46043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46039</v>
      </c>
      <c r="E70" s="81">
        <f t="shared" si="20"/>
        <v>46043</v>
      </c>
      <c r="F70" s="81">
        <f t="shared" si="21"/>
        <v>46044</v>
      </c>
      <c r="G70" s="81">
        <f t="shared" si="22"/>
        <v>46045</v>
      </c>
      <c r="H70" s="84">
        <f t="shared" si="23"/>
        <v>46050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428</v>
      </c>
      <c r="D71" s="81">
        <f t="shared" si="24"/>
        <v>46046</v>
      </c>
      <c r="E71" s="81">
        <f t="shared" si="20"/>
        <v>46050</v>
      </c>
      <c r="F71" s="81">
        <f t="shared" si="21"/>
        <v>46051</v>
      </c>
      <c r="G71" s="81">
        <f t="shared" si="22"/>
        <v>46052</v>
      </c>
      <c r="H71" s="84">
        <f t="shared" si="23"/>
        <v>46057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429</v>
      </c>
      <c r="D72" s="81">
        <f t="shared" si="24"/>
        <v>46053</v>
      </c>
      <c r="E72" s="81">
        <f t="shared" si="20"/>
        <v>46057</v>
      </c>
      <c r="F72" s="81">
        <f t="shared" si="21"/>
        <v>46058</v>
      </c>
      <c r="G72" s="84">
        <f t="shared" si="22"/>
        <v>46059</v>
      </c>
      <c r="H72" s="84">
        <f t="shared" si="23"/>
        <v>46064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429</v>
      </c>
      <c r="D73" s="81">
        <f t="shared" si="24"/>
        <v>46060</v>
      </c>
      <c r="E73" s="81">
        <f t="shared" si="20"/>
        <v>46064</v>
      </c>
      <c r="F73" s="81">
        <f t="shared" si="21"/>
        <v>46065</v>
      </c>
      <c r="G73" s="81">
        <f t="shared" si="22"/>
        <v>46066</v>
      </c>
      <c r="H73" s="81">
        <f t="shared" si="23"/>
        <v>46071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430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431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432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433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434</v>
      </c>
      <c r="E80" s="34" t="s">
        <v>435</v>
      </c>
      <c r="F80" s="34" t="s">
        <v>426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436</v>
      </c>
      <c r="E81" s="35" t="s">
        <v>437</v>
      </c>
      <c r="F81" s="35" t="s">
        <v>438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309</v>
      </c>
      <c r="B82" s="36" t="s">
        <v>310</v>
      </c>
      <c r="C82" s="37">
        <v>2601</v>
      </c>
      <c r="D82" s="81">
        <f>D43-7</f>
        <v>46025</v>
      </c>
      <c r="E82" s="38">
        <f t="shared" ref="E82:E86" si="25">D82+3</f>
        <v>46028</v>
      </c>
      <c r="F82" s="38">
        <f t="shared" ref="F82:F86" si="26">D82+4</f>
        <v>46029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101</v>
      </c>
      <c r="B83" s="57" t="s">
        <v>102</v>
      </c>
      <c r="C83" s="37">
        <v>2602</v>
      </c>
      <c r="D83" s="81">
        <f t="shared" ref="D83:D86" si="27">D82+7</f>
        <v>46032</v>
      </c>
      <c r="E83" s="38">
        <f t="shared" si="25"/>
        <v>46035</v>
      </c>
      <c r="F83" s="38">
        <f t="shared" si="26"/>
        <v>46036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309</v>
      </c>
      <c r="B84" s="36" t="s">
        <v>310</v>
      </c>
      <c r="C84" s="37">
        <v>2603</v>
      </c>
      <c r="D84" s="81">
        <f t="shared" si="27"/>
        <v>46039</v>
      </c>
      <c r="E84" s="38">
        <f t="shared" si="25"/>
        <v>46042</v>
      </c>
      <c r="F84" s="38">
        <f t="shared" si="26"/>
        <v>46043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101</v>
      </c>
      <c r="B85" s="57" t="s">
        <v>102</v>
      </c>
      <c r="C85" s="37">
        <v>2604</v>
      </c>
      <c r="D85" s="81">
        <f t="shared" si="27"/>
        <v>46046</v>
      </c>
      <c r="E85" s="38">
        <f t="shared" si="25"/>
        <v>46049</v>
      </c>
      <c r="F85" s="38">
        <f t="shared" si="26"/>
        <v>46050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309</v>
      </c>
      <c r="B86" s="36" t="s">
        <v>310</v>
      </c>
      <c r="C86" s="37">
        <v>2605</v>
      </c>
      <c r="D86" s="81">
        <f t="shared" si="27"/>
        <v>46053</v>
      </c>
      <c r="E86" s="38">
        <f t="shared" si="25"/>
        <v>46056</v>
      </c>
      <c r="F86" s="38">
        <f t="shared" si="26"/>
        <v>46057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441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442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443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444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445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46028</v>
      </c>
      <c r="E96" s="93">
        <f t="shared" ref="E96:E100" si="28">D96+3</f>
        <v>46031</v>
      </c>
      <c r="F96" s="41"/>
      <c r="G96" s="41"/>
      <c r="H96" s="41"/>
      <c r="I96" s="41"/>
    </row>
    <row r="97" s="4" customFormat="1" ht="17.25" hidden="1" customHeight="1" spans="1:16">
      <c r="A97" s="37" t="s">
        <v>446</v>
      </c>
      <c r="B97" s="36" t="s">
        <v>447</v>
      </c>
      <c r="C97" s="37">
        <v>2335</v>
      </c>
      <c r="D97" s="93">
        <f t="shared" ref="D97:D100" si="29">D96+7</f>
        <v>46035</v>
      </c>
      <c r="E97" s="93">
        <f t="shared" si="28"/>
        <v>46038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9"/>
        <v>46042</v>
      </c>
      <c r="E98" s="93">
        <f t="shared" si="28"/>
        <v>46045</v>
      </c>
      <c r="F98" s="42"/>
      <c r="G98" s="42"/>
      <c r="H98" s="42"/>
      <c r="I98" s="42"/>
    </row>
    <row r="99" s="4" customFormat="1" ht="17.25" hidden="1" customHeight="1" spans="1:16">
      <c r="A99" s="37" t="s">
        <v>448</v>
      </c>
      <c r="B99" s="36" t="s">
        <v>449</v>
      </c>
      <c r="C99" s="37">
        <v>2335</v>
      </c>
      <c r="D99" s="38">
        <f t="shared" si="29"/>
        <v>46049</v>
      </c>
      <c r="E99" s="38">
        <f t="shared" si="28"/>
        <v>46052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46056</v>
      </c>
      <c r="E100" s="38">
        <f t="shared" si="28"/>
        <v>46059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450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431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451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390</v>
      </c>
      <c r="E106" s="35" t="s">
        <v>445</v>
      </c>
      <c r="F106" s="35" t="s">
        <v>452</v>
      </c>
      <c r="G106" s="35" t="s">
        <v>453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454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455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456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457</v>
      </c>
      <c r="G117" s="73"/>
    </row>
    <row r="118" s="7" customFormat="1" ht="15.6" spans="1:16">
      <c r="A118" s="97" t="s">
        <v>458</v>
      </c>
      <c r="B118" s="98" t="s">
        <v>459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460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461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462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463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464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465</v>
      </c>
      <c r="B125" s="111" t="s">
        <v>466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467</v>
      </c>
      <c r="B126" s="115" t="s">
        <v>468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469</v>
      </c>
      <c r="B127" s="55" t="s">
        <v>470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471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472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473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474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475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476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477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478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479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480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481</v>
      </c>
      <c r="B138" s="127" t="s">
        <v>482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483</v>
      </c>
      <c r="B139" s="127" t="s">
        <v>484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485</v>
      </c>
      <c r="B140" s="128" t="s">
        <v>486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487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488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489</v>
      </c>
      <c r="B143" s="129" t="s">
        <v>490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491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492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493</v>
      </c>
      <c r="B146" s="129" t="s">
        <v>494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495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496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497</v>
      </c>
      <c r="B149" s="137" t="s">
        <v>498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499</v>
      </c>
      <c r="B150" s="137" t="s">
        <v>500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501</v>
      </c>
      <c r="B151" s="128" t="s">
        <v>502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503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504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505</v>
      </c>
      <c r="B154" s="137" t="s">
        <v>506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507</v>
      </c>
      <c r="B155" s="137" t="s">
        <v>508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509</v>
      </c>
      <c r="B156" s="137" t="s">
        <v>510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abSelected="1" topLeftCell="A3" workbookViewId="0">
      <selection activeCell="K31" sqref="K31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377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384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hidden="1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hidden="1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hidden="1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hidden="1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hidden="1" customHeight="1" spans="1:16">
      <c r="A18" s="36" t="s">
        <v>136</v>
      </c>
      <c r="B18" s="36" t="s">
        <v>137</v>
      </c>
      <c r="C18" s="37">
        <v>2609</v>
      </c>
      <c r="D18" s="38">
        <v>46084</v>
      </c>
      <c r="E18" s="38">
        <f t="shared" ref="E18:E22" si="0">D18+6</f>
        <v>46090</v>
      </c>
      <c r="F18" s="38">
        <f t="shared" ref="F18:F22" si="1">D18+6</f>
        <v>46090</v>
      </c>
      <c r="G18" s="39">
        <f t="shared" ref="G18:I18" si="2">F18+1</f>
        <v>46091</v>
      </c>
      <c r="H18" s="39">
        <f t="shared" si="2"/>
        <v>46092</v>
      </c>
      <c r="I18" s="40">
        <f t="shared" si="2"/>
        <v>46093</v>
      </c>
      <c r="J18" s="41"/>
      <c r="K18" s="41"/>
      <c r="L18" s="41"/>
      <c r="M18" s="41"/>
      <c r="N18" s="41"/>
    </row>
    <row r="19" s="4" customFormat="1" ht="17.25" hidden="1" customHeight="1" spans="1:16">
      <c r="A19" s="36" t="s">
        <v>259</v>
      </c>
      <c r="B19" s="36" t="s">
        <v>260</v>
      </c>
      <c r="C19" s="37">
        <v>2611</v>
      </c>
      <c r="D19" s="38">
        <f t="shared" ref="D19:D22" si="3">D18+7</f>
        <v>46091</v>
      </c>
      <c r="E19" s="38">
        <f t="shared" si="0"/>
        <v>46097</v>
      </c>
      <c r="F19" s="38">
        <f t="shared" si="1"/>
        <v>46097</v>
      </c>
      <c r="G19" s="39">
        <f t="shared" ref="G19:I19" si="4">F19+1</f>
        <v>46098</v>
      </c>
      <c r="H19" s="39">
        <f t="shared" si="4"/>
        <v>46099</v>
      </c>
      <c r="I19" s="40">
        <f t="shared" si="4"/>
        <v>46100</v>
      </c>
      <c r="J19" s="42"/>
      <c r="K19" s="42"/>
      <c r="L19" s="42"/>
      <c r="M19" s="42"/>
      <c r="N19" s="42"/>
    </row>
    <row r="20" s="4" customFormat="1" ht="17.25" hidden="1" customHeight="1" spans="1:16">
      <c r="A20" s="36" t="s">
        <v>136</v>
      </c>
      <c r="B20" s="36" t="s">
        <v>137</v>
      </c>
      <c r="C20" s="37">
        <v>2611</v>
      </c>
      <c r="D20" s="38">
        <f t="shared" si="3"/>
        <v>46098</v>
      </c>
      <c r="E20" s="38">
        <f t="shared" si="0"/>
        <v>46104</v>
      </c>
      <c r="F20" s="38">
        <f t="shared" si="1"/>
        <v>46104</v>
      </c>
      <c r="G20" s="39">
        <f t="shared" ref="G20:I20" si="5">F20+1</f>
        <v>46105</v>
      </c>
      <c r="H20" s="39">
        <f t="shared" si="5"/>
        <v>46106</v>
      </c>
      <c r="I20" s="40">
        <f t="shared" si="5"/>
        <v>46107</v>
      </c>
      <c r="J20" s="43"/>
      <c r="K20" s="42"/>
      <c r="L20" s="42"/>
      <c r="M20" s="42"/>
      <c r="N20" s="42"/>
    </row>
    <row r="21" s="4" customFormat="1" ht="17.25" hidden="1" customHeight="1" spans="1:16">
      <c r="A21" s="36" t="s">
        <v>259</v>
      </c>
      <c r="B21" s="36" t="s">
        <v>260</v>
      </c>
      <c r="C21" s="37">
        <v>2613</v>
      </c>
      <c r="D21" s="38">
        <f t="shared" si="3"/>
        <v>46105</v>
      </c>
      <c r="E21" s="38">
        <f t="shared" si="0"/>
        <v>46111</v>
      </c>
      <c r="F21" s="38">
        <f t="shared" si="1"/>
        <v>46111</v>
      </c>
      <c r="G21" s="39">
        <f t="shared" ref="G21:I21" si="6">F21+1</f>
        <v>46112</v>
      </c>
      <c r="H21" s="39">
        <f t="shared" si="6"/>
        <v>46113</v>
      </c>
      <c r="I21" s="40">
        <f t="shared" si="6"/>
        <v>46114</v>
      </c>
      <c r="J21" s="43"/>
      <c r="K21" s="42"/>
      <c r="L21" s="42"/>
      <c r="M21" s="42"/>
      <c r="N21" s="42"/>
    </row>
    <row r="22" s="5" customFormat="1" ht="17.25" hidden="1" customHeight="1" spans="1:16">
      <c r="A22" s="36" t="s">
        <v>136</v>
      </c>
      <c r="B22" s="36" t="s">
        <v>137</v>
      </c>
      <c r="C22" s="37">
        <v>2613</v>
      </c>
      <c r="D22" s="38">
        <f t="shared" si="3"/>
        <v>46112</v>
      </c>
      <c r="E22" s="38">
        <f t="shared" si="0"/>
        <v>46118</v>
      </c>
      <c r="F22" s="38">
        <f t="shared" si="1"/>
        <v>46118</v>
      </c>
      <c r="G22" s="39">
        <f t="shared" ref="G22:I22" si="7">F22+1</f>
        <v>46119</v>
      </c>
      <c r="H22" s="39">
        <f t="shared" si="7"/>
        <v>46120</v>
      </c>
      <c r="I22" s="40">
        <f t="shared" si="7"/>
        <v>46121</v>
      </c>
      <c r="J22" s="43"/>
      <c r="K22" s="44"/>
      <c r="L22" s="44"/>
      <c r="M22" s="44"/>
      <c r="N22" s="44"/>
      <c r="O22" s="44"/>
    </row>
    <row r="23" s="2" customFormat="1" ht="14.25" hidden="1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hidden="1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5" spans="1:16">
      <c r="A31" s="36" t="s">
        <v>255</v>
      </c>
      <c r="B31" s="36" t="s">
        <v>256</v>
      </c>
      <c r="C31" s="37">
        <v>2627</v>
      </c>
      <c r="D31" s="39">
        <v>46178</v>
      </c>
      <c r="E31" s="38">
        <f t="shared" ref="E31:E35" si="8">D31+4</f>
        <v>46182</v>
      </c>
      <c r="F31" s="38">
        <f t="shared" ref="F31:F35" si="9">E31</f>
        <v>46182</v>
      </c>
      <c r="G31" s="38">
        <f>F31+2</f>
        <v>46184</v>
      </c>
      <c r="H31" s="56"/>
      <c r="I31" s="55"/>
      <c r="J31" s="54"/>
      <c r="K31" s="54"/>
      <c r="L31" s="29"/>
    </row>
    <row r="32" s="2" customFormat="1" ht="15" spans="1:16">
      <c r="A32" s="36" t="s">
        <v>233</v>
      </c>
      <c r="B32" s="36" t="s">
        <v>234</v>
      </c>
      <c r="C32" s="37">
        <v>2629</v>
      </c>
      <c r="D32" s="39">
        <f t="shared" ref="D32:D35" si="10">D31+7</f>
        <v>46185</v>
      </c>
      <c r="E32" s="38">
        <f t="shared" si="8"/>
        <v>46189</v>
      </c>
      <c r="F32" s="38">
        <f t="shared" si="9"/>
        <v>46189</v>
      </c>
      <c r="G32" s="38">
        <f>F32+2</f>
        <v>46191</v>
      </c>
      <c r="H32" s="54"/>
      <c r="I32" s="55"/>
      <c r="J32" s="54"/>
      <c r="K32" s="54"/>
      <c r="L32" s="29"/>
    </row>
    <row r="33" s="2" customFormat="1" ht="15" spans="1:16">
      <c r="A33" s="36" t="s">
        <v>218</v>
      </c>
      <c r="B33" s="36" t="s">
        <v>219</v>
      </c>
      <c r="C33" s="37">
        <v>2631</v>
      </c>
      <c r="D33" s="39">
        <f t="shared" si="10"/>
        <v>46192</v>
      </c>
      <c r="E33" s="38">
        <f t="shared" si="8"/>
        <v>46196</v>
      </c>
      <c r="F33" s="38">
        <f t="shared" si="9"/>
        <v>46196</v>
      </c>
      <c r="G33" s="38">
        <f>F33+2</f>
        <v>46198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255</v>
      </c>
      <c r="B34" s="36" t="s">
        <v>256</v>
      </c>
      <c r="C34" s="37">
        <v>2631</v>
      </c>
      <c r="D34" s="39">
        <f t="shared" si="10"/>
        <v>46199</v>
      </c>
      <c r="E34" s="38">
        <f t="shared" si="8"/>
        <v>46203</v>
      </c>
      <c r="F34" s="38">
        <f t="shared" si="9"/>
        <v>46203</v>
      </c>
      <c r="G34" s="38">
        <f>F34+2</f>
        <v>46205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233</v>
      </c>
      <c r="B35" s="36" t="s">
        <v>234</v>
      </c>
      <c r="C35" s="37">
        <v>2633</v>
      </c>
      <c r="D35" s="39">
        <f t="shared" si="10"/>
        <v>46206</v>
      </c>
      <c r="E35" s="38">
        <f t="shared" si="8"/>
        <v>46210</v>
      </c>
      <c r="F35" s="38">
        <f t="shared" si="9"/>
        <v>46210</v>
      </c>
      <c r="G35" s="38">
        <f>F35+2</f>
        <v>46212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416</v>
      </c>
      <c r="B43" s="36" t="s">
        <v>417</v>
      </c>
      <c r="C43" s="37">
        <v>2623</v>
      </c>
      <c r="D43" s="38">
        <v>46179</v>
      </c>
      <c r="E43" s="39">
        <f t="shared" ref="E43:E47" si="11">D43+4</f>
        <v>46183</v>
      </c>
      <c r="F43" s="38">
        <f t="shared" ref="F43:F47" si="12">E43</f>
        <v>46183</v>
      </c>
      <c r="G43" s="38">
        <f t="shared" ref="G43:G47" si="13">D43+5</f>
        <v>46184</v>
      </c>
      <c r="H43" s="38">
        <f t="shared" ref="H43:H47" si="14">E43+2</f>
        <v>46185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263</v>
      </c>
      <c r="B44" s="36" t="s">
        <v>264</v>
      </c>
      <c r="C44" s="37">
        <v>2623</v>
      </c>
      <c r="D44" s="38">
        <f t="shared" ref="D44:D47" si="15">D43+7</f>
        <v>46186</v>
      </c>
      <c r="E44" s="38">
        <f t="shared" si="11"/>
        <v>46190</v>
      </c>
      <c r="F44" s="38">
        <f t="shared" si="12"/>
        <v>46190</v>
      </c>
      <c r="G44" s="38">
        <f t="shared" si="13"/>
        <v>46191</v>
      </c>
      <c r="H44" s="38">
        <f t="shared" si="14"/>
        <v>46192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416</v>
      </c>
      <c r="B45" s="36" t="s">
        <v>417</v>
      </c>
      <c r="C45" s="37">
        <v>2625</v>
      </c>
      <c r="D45" s="38">
        <f t="shared" si="15"/>
        <v>46193</v>
      </c>
      <c r="E45" s="38">
        <f t="shared" si="11"/>
        <v>46197</v>
      </c>
      <c r="F45" s="39">
        <f t="shared" si="12"/>
        <v>46197</v>
      </c>
      <c r="G45" s="38">
        <f t="shared" si="13"/>
        <v>46198</v>
      </c>
      <c r="H45" s="38">
        <f t="shared" si="14"/>
        <v>46199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263</v>
      </c>
      <c r="B46" s="36" t="s">
        <v>264</v>
      </c>
      <c r="C46" s="37">
        <v>2625</v>
      </c>
      <c r="D46" s="38">
        <f t="shared" si="15"/>
        <v>46200</v>
      </c>
      <c r="E46" s="38">
        <f t="shared" si="11"/>
        <v>46204</v>
      </c>
      <c r="F46" s="38">
        <f t="shared" si="12"/>
        <v>46204</v>
      </c>
      <c r="G46" s="38">
        <f t="shared" si="13"/>
        <v>46205</v>
      </c>
      <c r="H46" s="38">
        <f t="shared" si="14"/>
        <v>46206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416</v>
      </c>
      <c r="B47" s="36" t="s">
        <v>417</v>
      </c>
      <c r="C47" s="37">
        <v>2627</v>
      </c>
      <c r="D47" s="38">
        <f t="shared" si="15"/>
        <v>46207</v>
      </c>
      <c r="E47" s="38">
        <f t="shared" si="11"/>
        <v>46211</v>
      </c>
      <c r="F47" s="38">
        <f t="shared" si="12"/>
        <v>46211</v>
      </c>
      <c r="G47" s="38">
        <f t="shared" si="13"/>
        <v>46212</v>
      </c>
      <c r="H47" s="38">
        <f t="shared" si="14"/>
        <v>46213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191</v>
      </c>
      <c r="B57" s="36" t="s">
        <v>192</v>
      </c>
      <c r="C57" s="37">
        <v>2625</v>
      </c>
      <c r="D57" s="81">
        <f>D43</f>
        <v>46179</v>
      </c>
      <c r="E57" s="40">
        <f t="shared" ref="E57:E61" si="16">D57+3</f>
        <v>46182</v>
      </c>
      <c r="F57" s="40">
        <f t="shared" ref="F57:F61" si="17">E57</f>
        <v>46182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309</v>
      </c>
      <c r="B58" s="57" t="s">
        <v>310</v>
      </c>
      <c r="C58" s="37">
        <v>2624</v>
      </c>
      <c r="D58" s="81">
        <f>D44</f>
        <v>46186</v>
      </c>
      <c r="E58" s="40">
        <f t="shared" si="16"/>
        <v>46189</v>
      </c>
      <c r="F58" s="40">
        <f t="shared" si="17"/>
        <v>46189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191</v>
      </c>
      <c r="B59" s="36" t="s">
        <v>192</v>
      </c>
      <c r="C59" s="37">
        <v>2627</v>
      </c>
      <c r="D59" s="81">
        <f>D45</f>
        <v>46193</v>
      </c>
      <c r="E59" s="40">
        <f t="shared" si="16"/>
        <v>46196</v>
      </c>
      <c r="F59" s="40">
        <f t="shared" si="17"/>
        <v>46196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309</v>
      </c>
      <c r="B60" s="57" t="s">
        <v>310</v>
      </c>
      <c r="C60" s="37">
        <v>2626</v>
      </c>
      <c r="D60" s="81">
        <f>D46</f>
        <v>46200</v>
      </c>
      <c r="E60" s="40">
        <f t="shared" si="16"/>
        <v>46203</v>
      </c>
      <c r="F60" s="40">
        <f t="shared" si="17"/>
        <v>46203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191</v>
      </c>
      <c r="B61" s="36" t="s">
        <v>192</v>
      </c>
      <c r="C61" s="37">
        <v>2629</v>
      </c>
      <c r="D61" s="81">
        <f>D47</f>
        <v>46207</v>
      </c>
      <c r="E61" s="40">
        <f t="shared" si="16"/>
        <v>46210</v>
      </c>
      <c r="F61" s="40">
        <f t="shared" si="17"/>
        <v>46210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424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425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426</v>
      </c>
      <c r="H67" s="78" t="s">
        <v>427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46179</v>
      </c>
      <c r="E69" s="81">
        <f t="shared" ref="E69:E73" si="18">D69+4</f>
        <v>46183</v>
      </c>
      <c r="F69" s="81">
        <f t="shared" ref="F69:F73" si="19">E69+1</f>
        <v>46184</v>
      </c>
      <c r="G69" s="81">
        <f t="shared" ref="G69:G73" si="20">F69+1</f>
        <v>46185</v>
      </c>
      <c r="H69" s="81">
        <f t="shared" ref="H69:H73" si="21">D69+11</f>
        <v>46190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2">D69+7</f>
        <v>46186</v>
      </c>
      <c r="E70" s="81">
        <f t="shared" si="18"/>
        <v>46190</v>
      </c>
      <c r="F70" s="81">
        <f t="shared" si="19"/>
        <v>46191</v>
      </c>
      <c r="G70" s="81">
        <f t="shared" si="20"/>
        <v>46192</v>
      </c>
      <c r="H70" s="84">
        <f t="shared" si="21"/>
        <v>46197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428</v>
      </c>
      <c r="D71" s="81">
        <f t="shared" si="22"/>
        <v>46193</v>
      </c>
      <c r="E71" s="81">
        <f t="shared" si="18"/>
        <v>46197</v>
      </c>
      <c r="F71" s="81">
        <f t="shared" si="19"/>
        <v>46198</v>
      </c>
      <c r="G71" s="81">
        <f t="shared" si="20"/>
        <v>46199</v>
      </c>
      <c r="H71" s="84">
        <f t="shared" si="21"/>
        <v>46204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429</v>
      </c>
      <c r="D72" s="81">
        <f t="shared" si="22"/>
        <v>46200</v>
      </c>
      <c r="E72" s="81">
        <f t="shared" si="18"/>
        <v>46204</v>
      </c>
      <c r="F72" s="81">
        <f t="shared" si="19"/>
        <v>46205</v>
      </c>
      <c r="G72" s="84">
        <f t="shared" si="20"/>
        <v>46206</v>
      </c>
      <c r="H72" s="84">
        <f t="shared" si="21"/>
        <v>46211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429</v>
      </c>
      <c r="D73" s="81">
        <f t="shared" si="22"/>
        <v>46207</v>
      </c>
      <c r="E73" s="81">
        <f t="shared" si="18"/>
        <v>46211</v>
      </c>
      <c r="F73" s="81">
        <f t="shared" si="19"/>
        <v>46212</v>
      </c>
      <c r="G73" s="81">
        <f t="shared" si="20"/>
        <v>46213</v>
      </c>
      <c r="H73" s="81">
        <f t="shared" si="21"/>
        <v>46218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430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431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432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433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434</v>
      </c>
      <c r="E80" s="34" t="s">
        <v>435</v>
      </c>
      <c r="F80" s="34" t="s">
        <v>426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436</v>
      </c>
      <c r="E81" s="35" t="s">
        <v>437</v>
      </c>
      <c r="F81" s="35" t="s">
        <v>438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91</v>
      </c>
      <c r="B82" s="36" t="s">
        <v>92</v>
      </c>
      <c r="C82" s="37">
        <v>2622</v>
      </c>
      <c r="D82" s="81">
        <f>D43</f>
        <v>46179</v>
      </c>
      <c r="E82" s="38">
        <f t="shared" ref="E82:E86" si="23">D82+3</f>
        <v>46182</v>
      </c>
      <c r="F82" s="38">
        <f t="shared" ref="F82:F86" si="24">D82+4</f>
        <v>46183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439</v>
      </c>
      <c r="B83" s="36" t="s">
        <v>440</v>
      </c>
      <c r="C83" s="37">
        <v>2624</v>
      </c>
      <c r="D83" s="81">
        <f t="shared" ref="D83:D86" si="25">D82+7</f>
        <v>46186</v>
      </c>
      <c r="E83" s="38">
        <f t="shared" si="23"/>
        <v>46189</v>
      </c>
      <c r="F83" s="38">
        <f t="shared" si="24"/>
        <v>46190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91</v>
      </c>
      <c r="B84" s="36" t="s">
        <v>92</v>
      </c>
      <c r="C84" s="37">
        <v>2624</v>
      </c>
      <c r="D84" s="81">
        <f t="shared" si="25"/>
        <v>46193</v>
      </c>
      <c r="E84" s="38">
        <f t="shared" si="23"/>
        <v>46196</v>
      </c>
      <c r="F84" s="38">
        <f t="shared" si="24"/>
        <v>46197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439</v>
      </c>
      <c r="B85" s="36" t="s">
        <v>440</v>
      </c>
      <c r="C85" s="37">
        <v>2626</v>
      </c>
      <c r="D85" s="81">
        <f t="shared" si="25"/>
        <v>46200</v>
      </c>
      <c r="E85" s="38">
        <f t="shared" si="23"/>
        <v>46203</v>
      </c>
      <c r="F85" s="38">
        <f t="shared" si="24"/>
        <v>46204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91</v>
      </c>
      <c r="B86" s="36" t="s">
        <v>92</v>
      </c>
      <c r="C86" s="37">
        <v>2626</v>
      </c>
      <c r="D86" s="81">
        <f t="shared" si="25"/>
        <v>46207</v>
      </c>
      <c r="E86" s="38">
        <f t="shared" si="23"/>
        <v>46210</v>
      </c>
      <c r="F86" s="38">
        <f t="shared" si="24"/>
        <v>46211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441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442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443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444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445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46084</v>
      </c>
      <c r="E96" s="93">
        <f t="shared" ref="E96:E100" si="26">D96+3</f>
        <v>46087</v>
      </c>
      <c r="F96" s="41"/>
      <c r="G96" s="41"/>
      <c r="H96" s="41"/>
      <c r="I96" s="41"/>
    </row>
    <row r="97" s="4" customFormat="1" ht="17.25" hidden="1" customHeight="1" spans="1:16">
      <c r="A97" s="37" t="s">
        <v>446</v>
      </c>
      <c r="B97" s="36" t="s">
        <v>447</v>
      </c>
      <c r="C97" s="37">
        <v>2335</v>
      </c>
      <c r="D97" s="93">
        <f t="shared" ref="D97:D100" si="27">D96+7</f>
        <v>46091</v>
      </c>
      <c r="E97" s="93">
        <f t="shared" si="26"/>
        <v>46094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7"/>
        <v>46098</v>
      </c>
      <c r="E98" s="93">
        <f t="shared" si="26"/>
        <v>46101</v>
      </c>
      <c r="F98" s="42"/>
      <c r="G98" s="42"/>
      <c r="H98" s="42"/>
      <c r="I98" s="42"/>
    </row>
    <row r="99" s="4" customFormat="1" ht="17.25" hidden="1" customHeight="1" spans="1:16">
      <c r="A99" s="37" t="s">
        <v>448</v>
      </c>
      <c r="B99" s="36" t="s">
        <v>449</v>
      </c>
      <c r="C99" s="37">
        <v>2335</v>
      </c>
      <c r="D99" s="38">
        <f t="shared" si="27"/>
        <v>46105</v>
      </c>
      <c r="E99" s="38">
        <f t="shared" si="26"/>
        <v>46108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7"/>
        <v>46112</v>
      </c>
      <c r="E100" s="38">
        <f t="shared" si="26"/>
        <v>46115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450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431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451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390</v>
      </c>
      <c r="E106" s="35" t="s">
        <v>445</v>
      </c>
      <c r="F106" s="35" t="s">
        <v>452</v>
      </c>
      <c r="G106" s="35" t="s">
        <v>453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454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28">D108+2</f>
        <v>45482</v>
      </c>
      <c r="F108" s="38">
        <f t="shared" ref="F108:F112" si="29">D108+3</f>
        <v>45483</v>
      </c>
      <c r="G108" s="38">
        <f t="shared" ref="G108:G112" si="30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1">D108+7</f>
        <v>45487</v>
      </c>
      <c r="E109" s="38">
        <f t="shared" si="28"/>
        <v>45489</v>
      </c>
      <c r="F109" s="38">
        <f t="shared" si="29"/>
        <v>45490</v>
      </c>
      <c r="G109" s="38">
        <f t="shared" si="30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1"/>
        <v>45494</v>
      </c>
      <c r="E110" s="38">
        <f t="shared" si="28"/>
        <v>45496</v>
      </c>
      <c r="F110" s="38">
        <f t="shared" si="29"/>
        <v>45497</v>
      </c>
      <c r="G110" s="38">
        <f t="shared" si="30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1"/>
        <v>45501</v>
      </c>
      <c r="E111" s="38">
        <f t="shared" si="28"/>
        <v>45503</v>
      </c>
      <c r="F111" s="38">
        <f t="shared" si="29"/>
        <v>45504</v>
      </c>
      <c r="G111" s="38">
        <f t="shared" si="30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1"/>
        <v>45508</v>
      </c>
      <c r="E112" s="38">
        <f t="shared" si="28"/>
        <v>45510</v>
      </c>
      <c r="F112" s="38">
        <f t="shared" si="29"/>
        <v>45511</v>
      </c>
      <c r="G112" s="38">
        <f t="shared" si="30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455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456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457</v>
      </c>
      <c r="G117" s="73"/>
    </row>
    <row r="118" s="7" customFormat="1" ht="15.6" spans="1:16">
      <c r="A118" s="97" t="s">
        <v>458</v>
      </c>
      <c r="B118" s="98" t="s">
        <v>459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460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461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462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463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464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465</v>
      </c>
      <c r="B125" s="111" t="s">
        <v>466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467</v>
      </c>
      <c r="B126" s="115" t="s">
        <v>468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469</v>
      </c>
      <c r="B127" s="55" t="s">
        <v>470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471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472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473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474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475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476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477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478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479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480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481</v>
      </c>
      <c r="B138" s="127" t="s">
        <v>482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483</v>
      </c>
      <c r="B139" s="127" t="s">
        <v>484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485</v>
      </c>
      <c r="B140" s="128" t="s">
        <v>486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487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488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489</v>
      </c>
      <c r="B143" s="129" t="s">
        <v>490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491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492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493</v>
      </c>
      <c r="B146" s="129" t="s">
        <v>494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495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496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497</v>
      </c>
      <c r="B149" s="137" t="s">
        <v>498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499</v>
      </c>
      <c r="B150" s="137" t="s">
        <v>500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501</v>
      </c>
      <c r="B151" s="128" t="s">
        <v>502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503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504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505</v>
      </c>
      <c r="B154" s="137" t="s">
        <v>506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507</v>
      </c>
      <c r="B155" s="137" t="s">
        <v>508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509</v>
      </c>
      <c r="B156" s="137" t="s">
        <v>510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topLeftCell="A48" workbookViewId="0">
      <selection activeCell="M103" sqref="M103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511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512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513</v>
      </c>
      <c r="E4" s="154"/>
      <c r="F4" s="154"/>
      <c r="G4" s="155"/>
      <c r="H4" s="145" t="s">
        <v>514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515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516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517</v>
      </c>
      <c r="B7" s="164"/>
      <c r="C7" s="165" t="s">
        <v>518</v>
      </c>
      <c r="D7" s="166" t="s">
        <v>519</v>
      </c>
      <c r="E7" s="167"/>
      <c r="F7" s="163" t="s">
        <v>520</v>
      </c>
      <c r="G7" s="163"/>
    </row>
    <row r="8" s="7" customFormat="1" ht="14.25" hidden="1" customHeight="1" spans="1:14">
      <c r="A8" s="163"/>
      <c r="B8" s="168"/>
      <c r="C8" s="165"/>
      <c r="D8" s="163" t="s">
        <v>521</v>
      </c>
      <c r="E8" s="163" t="s">
        <v>522</v>
      </c>
      <c r="F8" s="163" t="s">
        <v>523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524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525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526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517</v>
      </c>
      <c r="B18" s="181"/>
      <c r="C18" s="182" t="s">
        <v>518</v>
      </c>
      <c r="D18" s="166" t="s">
        <v>519</v>
      </c>
      <c r="E18" s="167"/>
      <c r="F18" s="166" t="s">
        <v>527</v>
      </c>
      <c r="G18" s="167"/>
      <c r="H18" s="183" t="s">
        <v>528</v>
      </c>
      <c r="I18" s="183" t="s">
        <v>529</v>
      </c>
    </row>
    <row r="19" s="7" customFormat="1" spans="1:14">
      <c r="A19" s="184"/>
      <c r="B19" s="184"/>
      <c r="C19" s="185"/>
      <c r="D19" s="183" t="s">
        <v>521</v>
      </c>
      <c r="E19" s="183" t="s">
        <v>522</v>
      </c>
      <c r="F19" s="163" t="s">
        <v>530</v>
      </c>
      <c r="G19" s="163"/>
      <c r="H19" s="183" t="s">
        <v>531</v>
      </c>
      <c r="I19" s="183" t="s">
        <v>530</v>
      </c>
    </row>
    <row r="20" s="7" customFormat="1" ht="18" customHeight="1" spans="1:14">
      <c r="A20" s="186" t="s">
        <v>14</v>
      </c>
      <c r="B20" s="186" t="s">
        <v>532</v>
      </c>
      <c r="C20" s="187">
        <v>2614</v>
      </c>
      <c r="D20" s="172">
        <v>46169</v>
      </c>
      <c r="E20" s="172">
        <f t="shared" ref="E20:E24" si="0">D20+1</f>
        <v>46170</v>
      </c>
      <c r="F20" s="188">
        <f t="shared" ref="F20:F22" si="1">E20+12</f>
        <v>46182</v>
      </c>
      <c r="G20" s="189"/>
      <c r="H20" s="172">
        <f t="shared" ref="H20:H24" si="2">F20+5</f>
        <v>46187</v>
      </c>
      <c r="I20" s="172">
        <f t="shared" ref="I20:I24" si="3">H20+2</f>
        <v>46189</v>
      </c>
      <c r="J20" s="190"/>
      <c r="K20" s="100"/>
      <c r="L20" s="100"/>
    </row>
    <row r="21" s="7" customFormat="1" ht="18" customHeight="1" spans="1:14">
      <c r="A21" s="186" t="s">
        <v>269</v>
      </c>
      <c r="B21" s="186" t="s">
        <v>270</v>
      </c>
      <c r="C21" s="187">
        <v>2612</v>
      </c>
      <c r="D21" s="172">
        <f t="shared" ref="D21:D24" si="4">D20+7</f>
        <v>46176</v>
      </c>
      <c r="E21" s="172">
        <f t="shared" si="0"/>
        <v>46177</v>
      </c>
      <c r="F21" s="188">
        <f t="shared" si="1"/>
        <v>46189</v>
      </c>
      <c r="G21" s="189"/>
      <c r="H21" s="172">
        <f t="shared" si="2"/>
        <v>46194</v>
      </c>
      <c r="I21" s="172">
        <f t="shared" si="3"/>
        <v>46196</v>
      </c>
    </row>
    <row r="22" s="7" customFormat="1" ht="18" customHeight="1" spans="1:14">
      <c r="A22" s="186" t="s">
        <v>278</v>
      </c>
      <c r="B22" s="191" t="s">
        <v>279</v>
      </c>
      <c r="C22" s="187">
        <v>2612</v>
      </c>
      <c r="D22" s="172">
        <f t="shared" si="4"/>
        <v>46183</v>
      </c>
      <c r="E22" s="172">
        <f t="shared" si="0"/>
        <v>46184</v>
      </c>
      <c r="F22" s="188">
        <f t="shared" si="1"/>
        <v>46196</v>
      </c>
      <c r="G22" s="189"/>
      <c r="H22" s="172">
        <f t="shared" si="2"/>
        <v>46201</v>
      </c>
      <c r="I22" s="172">
        <f t="shared" si="3"/>
        <v>46203</v>
      </c>
    </row>
    <row r="23" s="7" customFormat="1" ht="18" customHeight="1" spans="1:14">
      <c r="A23" s="186" t="s">
        <v>272</v>
      </c>
      <c r="B23" s="186" t="s">
        <v>273</v>
      </c>
      <c r="C23" s="187">
        <v>2612</v>
      </c>
      <c r="D23" s="172">
        <f t="shared" si="4"/>
        <v>46190</v>
      </c>
      <c r="E23" s="172">
        <f t="shared" si="0"/>
        <v>46191</v>
      </c>
      <c r="F23" s="188">
        <f>E23+13</f>
        <v>46204</v>
      </c>
      <c r="G23" s="189"/>
      <c r="H23" s="172">
        <f t="shared" si="2"/>
        <v>46209</v>
      </c>
      <c r="I23" s="172">
        <f t="shared" si="3"/>
        <v>46211</v>
      </c>
    </row>
    <row r="24" s="7" customFormat="1" ht="18" customHeight="1" spans="1:14">
      <c r="A24" s="186" t="s">
        <v>14</v>
      </c>
      <c r="B24" s="186" t="s">
        <v>532</v>
      </c>
      <c r="C24" s="187">
        <v>2616</v>
      </c>
      <c r="D24" s="172">
        <f t="shared" si="4"/>
        <v>46197</v>
      </c>
      <c r="E24" s="172">
        <f t="shared" si="0"/>
        <v>46198</v>
      </c>
      <c r="F24" s="188">
        <f>E24+13</f>
        <v>46211</v>
      </c>
      <c r="G24" s="189"/>
      <c r="H24" s="172">
        <f t="shared" si="2"/>
        <v>46216</v>
      </c>
      <c r="I24" s="172">
        <f t="shared" si="3"/>
        <v>46218</v>
      </c>
    </row>
    <row r="25" s="2" customFormat="1" ht="15.95" customHeight="1" spans="1:14">
      <c r="A25" s="174" t="s">
        <v>533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535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517</v>
      </c>
      <c r="B29" s="181"/>
      <c r="C29" s="182" t="s">
        <v>518</v>
      </c>
      <c r="D29" s="166" t="s">
        <v>519</v>
      </c>
      <c r="E29" s="167"/>
      <c r="F29" s="166" t="s">
        <v>536</v>
      </c>
      <c r="G29" s="167"/>
      <c r="H29" s="183" t="s">
        <v>537</v>
      </c>
      <c r="I29" s="192"/>
      <c r="J29" s="192"/>
    </row>
    <row r="30" s="7" customFormat="1" spans="1:14">
      <c r="A30" s="184"/>
      <c r="B30" s="184"/>
      <c r="C30" s="185"/>
      <c r="D30" s="183" t="s">
        <v>521</v>
      </c>
      <c r="E30" s="183" t="s">
        <v>538</v>
      </c>
      <c r="F30" s="163" t="s">
        <v>539</v>
      </c>
      <c r="G30" s="163"/>
      <c r="H30" s="183" t="s">
        <v>523</v>
      </c>
      <c r="I30" s="192"/>
      <c r="J30" s="192"/>
    </row>
    <row r="31" s="7" customFormat="1" ht="18" customHeight="1" spans="1:14">
      <c r="A31" s="186" t="s">
        <v>540</v>
      </c>
      <c r="B31" s="186" t="s">
        <v>541</v>
      </c>
      <c r="C31" s="187">
        <v>2612</v>
      </c>
      <c r="D31" s="172">
        <v>46171</v>
      </c>
      <c r="E31" s="172">
        <f t="shared" ref="E31:E35" si="5">D31</f>
        <v>46171</v>
      </c>
      <c r="F31" s="188">
        <f t="shared" ref="F31:F35" si="6">E31+11</f>
        <v>46182</v>
      </c>
      <c r="G31" s="189"/>
      <c r="H31" s="172">
        <f t="shared" ref="H31:H35" si="7">E31+15</f>
        <v>46186</v>
      </c>
      <c r="I31" s="192"/>
      <c r="J31" s="193"/>
    </row>
    <row r="32" s="7" customFormat="1" ht="18" customHeight="1" spans="1:14">
      <c r="A32" s="186" t="s">
        <v>17</v>
      </c>
      <c r="B32" s="186" t="s">
        <v>18</v>
      </c>
      <c r="C32" s="187">
        <v>2612</v>
      </c>
      <c r="D32" s="172">
        <f t="shared" ref="D32:D35" si="8">D31+7</f>
        <v>46178</v>
      </c>
      <c r="E32" s="172">
        <f t="shared" si="5"/>
        <v>46178</v>
      </c>
      <c r="F32" s="188">
        <f t="shared" si="6"/>
        <v>46189</v>
      </c>
      <c r="G32" s="189"/>
      <c r="H32" s="172">
        <f t="shared" si="7"/>
        <v>46193</v>
      </c>
      <c r="I32" s="192"/>
      <c r="J32" s="193"/>
    </row>
    <row r="33" s="7" customFormat="1" ht="18" customHeight="1" spans="1:14">
      <c r="A33" s="186" t="s">
        <v>10</v>
      </c>
      <c r="B33" s="186" t="s">
        <v>11</v>
      </c>
      <c r="C33" s="187">
        <v>2614</v>
      </c>
      <c r="D33" s="172">
        <f t="shared" si="8"/>
        <v>46185</v>
      </c>
      <c r="E33" s="172">
        <f t="shared" si="5"/>
        <v>46185</v>
      </c>
      <c r="F33" s="188">
        <f t="shared" si="6"/>
        <v>46196</v>
      </c>
      <c r="G33" s="189"/>
      <c r="H33" s="172">
        <f t="shared" si="7"/>
        <v>46200</v>
      </c>
      <c r="I33" s="192"/>
      <c r="J33" s="193"/>
    </row>
    <row r="34" s="7" customFormat="1" ht="18" customHeight="1" spans="1:14">
      <c r="A34" s="186" t="s">
        <v>540</v>
      </c>
      <c r="B34" s="186" t="s">
        <v>541</v>
      </c>
      <c r="C34" s="187">
        <v>2614</v>
      </c>
      <c r="D34" s="172">
        <f t="shared" si="8"/>
        <v>46192</v>
      </c>
      <c r="E34" s="172">
        <f t="shared" si="5"/>
        <v>46192</v>
      </c>
      <c r="F34" s="188">
        <f t="shared" si="6"/>
        <v>46203</v>
      </c>
      <c r="G34" s="189"/>
      <c r="H34" s="172">
        <f t="shared" si="7"/>
        <v>46207</v>
      </c>
      <c r="I34" s="192"/>
      <c r="J34" s="193"/>
    </row>
    <row r="35" s="7" customFormat="1" ht="18" customHeight="1" spans="1:14">
      <c r="A35" s="186" t="s">
        <v>17</v>
      </c>
      <c r="B35" s="186" t="s">
        <v>18</v>
      </c>
      <c r="C35" s="187">
        <v>2614</v>
      </c>
      <c r="D35" s="172">
        <f t="shared" si="8"/>
        <v>46199</v>
      </c>
      <c r="E35" s="172">
        <f t="shared" si="5"/>
        <v>46199</v>
      </c>
      <c r="F35" s="188">
        <f t="shared" si="6"/>
        <v>46210</v>
      </c>
      <c r="G35" s="189"/>
      <c r="H35" s="172">
        <f t="shared" si="7"/>
        <v>46214</v>
      </c>
      <c r="I35" s="192"/>
      <c r="J35" s="193"/>
    </row>
    <row r="36" s="2" customFormat="1" ht="15.95" customHeight="1" spans="1:14">
      <c r="A36" s="174" t="s">
        <v>524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543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517</v>
      </c>
      <c r="B40" s="181"/>
      <c r="C40" s="182" t="s">
        <v>518</v>
      </c>
      <c r="D40" s="166" t="s">
        <v>519</v>
      </c>
      <c r="E40" s="167"/>
      <c r="F40" s="166" t="s">
        <v>544</v>
      </c>
      <c r="G40" s="167"/>
      <c r="H40" s="183" t="s">
        <v>545</v>
      </c>
      <c r="I40" s="183" t="s">
        <v>546</v>
      </c>
    </row>
    <row r="41" s="7" customFormat="1" spans="1:14">
      <c r="A41" s="184"/>
      <c r="B41" s="184"/>
      <c r="C41" s="185"/>
      <c r="D41" s="183" t="s">
        <v>521</v>
      </c>
      <c r="E41" s="183" t="s">
        <v>522</v>
      </c>
      <c r="F41" s="166" t="s">
        <v>539</v>
      </c>
      <c r="G41" s="167"/>
      <c r="H41" s="183" t="s">
        <v>547</v>
      </c>
      <c r="I41" s="183" t="s">
        <v>547</v>
      </c>
    </row>
    <row r="42" s="7" customFormat="1" ht="18" customHeight="1" spans="1:14">
      <c r="A42" s="186" t="s">
        <v>548</v>
      </c>
      <c r="B42" s="186" t="s">
        <v>549</v>
      </c>
      <c r="C42" s="187">
        <v>2620</v>
      </c>
      <c r="D42" s="172">
        <v>46172</v>
      </c>
      <c r="E42" s="172">
        <f t="shared" ref="E42:E46" si="9">D42+1</f>
        <v>46173</v>
      </c>
      <c r="F42" s="188">
        <f t="shared" ref="F42:F46" si="10">E42+8</f>
        <v>46181</v>
      </c>
      <c r="G42" s="189"/>
      <c r="H42" s="172">
        <f t="shared" ref="H42:H46" si="11">F42+2</f>
        <v>46183</v>
      </c>
      <c r="I42" s="172">
        <f t="shared" ref="I42:I46" si="12">H42+1</f>
        <v>46184</v>
      </c>
    </row>
    <row r="43" s="7" customFormat="1" ht="18" customHeight="1" spans="1:14">
      <c r="A43" s="186" t="s">
        <v>281</v>
      </c>
      <c r="B43" s="186" t="s">
        <v>282</v>
      </c>
      <c r="C43" s="194">
        <v>2616</v>
      </c>
      <c r="D43" s="172">
        <f t="shared" ref="D43:D46" si="13">D42+7</f>
        <v>46179</v>
      </c>
      <c r="E43" s="172">
        <f t="shared" si="9"/>
        <v>46180</v>
      </c>
      <c r="F43" s="188">
        <f t="shared" si="10"/>
        <v>46188</v>
      </c>
      <c r="G43" s="189"/>
      <c r="H43" s="172">
        <f t="shared" si="11"/>
        <v>46190</v>
      </c>
      <c r="I43" s="172">
        <f t="shared" si="12"/>
        <v>46191</v>
      </c>
    </row>
    <row r="44" s="7" customFormat="1" ht="18" customHeight="1" spans="1:14">
      <c r="A44" s="186" t="s">
        <v>188</v>
      </c>
      <c r="B44" s="186" t="s">
        <v>189</v>
      </c>
      <c r="C44" s="187">
        <v>2616</v>
      </c>
      <c r="D44" s="172">
        <f t="shared" si="13"/>
        <v>46186</v>
      </c>
      <c r="E44" s="172">
        <f t="shared" si="9"/>
        <v>46187</v>
      </c>
      <c r="F44" s="188">
        <f t="shared" si="10"/>
        <v>46195</v>
      </c>
      <c r="G44" s="189"/>
      <c r="H44" s="172">
        <f t="shared" si="11"/>
        <v>46197</v>
      </c>
      <c r="I44" s="172">
        <f t="shared" si="12"/>
        <v>46198</v>
      </c>
    </row>
    <row r="45" s="7" customFormat="1" ht="18" customHeight="1" spans="1:14">
      <c r="A45" s="186" t="s">
        <v>548</v>
      </c>
      <c r="B45" s="186" t="s">
        <v>549</v>
      </c>
      <c r="C45" s="187">
        <v>2622</v>
      </c>
      <c r="D45" s="172">
        <f t="shared" si="13"/>
        <v>46193</v>
      </c>
      <c r="E45" s="172">
        <f t="shared" si="9"/>
        <v>46194</v>
      </c>
      <c r="F45" s="188">
        <f t="shared" si="10"/>
        <v>46202</v>
      </c>
      <c r="G45" s="189"/>
      <c r="H45" s="172">
        <f t="shared" si="11"/>
        <v>46204</v>
      </c>
      <c r="I45" s="172">
        <f t="shared" si="12"/>
        <v>46205</v>
      </c>
    </row>
    <row r="46" s="7" customFormat="1" ht="18" customHeight="1" spans="1:14">
      <c r="A46" s="186" t="s">
        <v>281</v>
      </c>
      <c r="B46" s="186" t="s">
        <v>282</v>
      </c>
      <c r="C46" s="187">
        <v>2618</v>
      </c>
      <c r="D46" s="172">
        <f t="shared" si="13"/>
        <v>46200</v>
      </c>
      <c r="E46" s="172">
        <f t="shared" si="9"/>
        <v>46201</v>
      </c>
      <c r="F46" s="188">
        <f t="shared" si="10"/>
        <v>46209</v>
      </c>
      <c r="G46" s="189"/>
      <c r="H46" s="172">
        <f t="shared" si="11"/>
        <v>46211</v>
      </c>
      <c r="I46" s="172">
        <f t="shared" si="12"/>
        <v>46212</v>
      </c>
    </row>
    <row r="47" s="2" customFormat="1" ht="15.95" customHeight="1" spans="1:14">
      <c r="A47" s="174" t="s">
        <v>533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550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hidden="1" customHeight="1" spans="1:14">
      <c r="A51" s="181" t="s">
        <v>517</v>
      </c>
      <c r="B51" s="181"/>
      <c r="C51" s="182" t="s">
        <v>518</v>
      </c>
      <c r="D51" s="166" t="s">
        <v>519</v>
      </c>
      <c r="E51" s="167"/>
      <c r="F51" s="166" t="s">
        <v>551</v>
      </c>
      <c r="G51" s="167"/>
      <c r="H51" s="183" t="s">
        <v>552</v>
      </c>
      <c r="I51" s="183" t="s">
        <v>553</v>
      </c>
    </row>
    <row r="52" s="7" customFormat="1" hidden="1" spans="1:14">
      <c r="A52" s="184"/>
      <c r="B52" s="184"/>
      <c r="C52" s="185"/>
      <c r="D52" s="183" t="s">
        <v>521</v>
      </c>
      <c r="E52" s="183" t="s">
        <v>522</v>
      </c>
      <c r="F52" s="166" t="s">
        <v>539</v>
      </c>
      <c r="G52" s="167"/>
      <c r="H52" s="183" t="s">
        <v>547</v>
      </c>
      <c r="I52" s="183" t="s">
        <v>547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554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533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456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555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517</v>
      </c>
      <c r="B62" s="181"/>
      <c r="C62" s="182" t="s">
        <v>518</v>
      </c>
      <c r="D62" s="166" t="s">
        <v>519</v>
      </c>
      <c r="E62" s="167"/>
      <c r="F62" s="166" t="s">
        <v>556</v>
      </c>
      <c r="G62" s="167"/>
      <c r="H62" s="163" t="s">
        <v>557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521</v>
      </c>
      <c r="E63" s="183" t="s">
        <v>538</v>
      </c>
      <c r="F63" s="166" t="s">
        <v>547</v>
      </c>
      <c r="G63" s="167"/>
      <c r="H63" s="163" t="s">
        <v>531</v>
      </c>
    </row>
    <row r="64" s="7" customFormat="1" ht="18" hidden="1" customHeight="1" spans="1:14">
      <c r="A64" s="196" t="s">
        <v>558</v>
      </c>
      <c r="B64" s="196" t="s">
        <v>559</v>
      </c>
      <c r="C64" s="197">
        <v>1512</v>
      </c>
      <c r="D64" s="172">
        <v>42224</v>
      </c>
      <c r="E64" s="198">
        <f>D64+1</f>
        <v>42225</v>
      </c>
      <c r="F64" s="188">
        <f t="shared" ref="F64:F68" si="14">E64+11</f>
        <v>42236</v>
      </c>
      <c r="G64" s="189"/>
      <c r="H64" s="199">
        <f t="shared" ref="H64:H68" si="15">F64+3</f>
        <v>42239</v>
      </c>
    </row>
    <row r="65" s="7" customFormat="1" ht="18" hidden="1" customHeight="1" spans="1:14">
      <c r="A65" s="169" t="s">
        <v>560</v>
      </c>
      <c r="B65" s="170" t="s">
        <v>561</v>
      </c>
      <c r="C65" s="171">
        <v>1520</v>
      </c>
      <c r="D65" s="172">
        <f t="shared" ref="D65:D68" si="16">D64+7</f>
        <v>42231</v>
      </c>
      <c r="E65" s="198">
        <f>D65+1</f>
        <v>42232</v>
      </c>
      <c r="F65" s="188">
        <f t="shared" si="14"/>
        <v>42243</v>
      </c>
      <c r="G65" s="189"/>
      <c r="H65" s="199">
        <f t="shared" si="15"/>
        <v>42246</v>
      </c>
    </row>
    <row r="66" s="7" customFormat="1" ht="12.75" hidden="1" customHeight="1" spans="1:14">
      <c r="A66" s="196" t="s">
        <v>562</v>
      </c>
      <c r="B66" s="196" t="s">
        <v>563</v>
      </c>
      <c r="C66" s="187">
        <v>1509</v>
      </c>
      <c r="D66" s="172">
        <f t="shared" si="16"/>
        <v>42238</v>
      </c>
      <c r="E66" s="172">
        <f t="shared" ref="E66:E68" si="17">E65+7</f>
        <v>42239</v>
      </c>
      <c r="F66" s="188">
        <f t="shared" si="14"/>
        <v>42250</v>
      </c>
      <c r="G66" s="189"/>
      <c r="H66" s="199">
        <f t="shared" si="15"/>
        <v>42253</v>
      </c>
    </row>
    <row r="67" s="7" customFormat="1" ht="18" hidden="1" customHeight="1" spans="1:14">
      <c r="A67" s="200"/>
      <c r="B67" s="200"/>
      <c r="C67" s="201"/>
      <c r="D67" s="172">
        <f t="shared" si="16"/>
        <v>42245</v>
      </c>
      <c r="E67" s="172">
        <f t="shared" si="17"/>
        <v>42246</v>
      </c>
      <c r="F67" s="188">
        <f t="shared" si="14"/>
        <v>42257</v>
      </c>
      <c r="G67" s="189"/>
      <c r="H67" s="199">
        <f t="shared" si="15"/>
        <v>42260</v>
      </c>
    </row>
    <row r="68" s="7" customFormat="1" ht="18" hidden="1" customHeight="1" spans="1:14">
      <c r="A68" s="200"/>
      <c r="B68" s="200"/>
      <c r="C68" s="202"/>
      <c r="D68" s="172">
        <f t="shared" si="16"/>
        <v>42252</v>
      </c>
      <c r="E68" s="172">
        <f t="shared" si="17"/>
        <v>42253</v>
      </c>
      <c r="F68" s="188">
        <f t="shared" si="14"/>
        <v>42264</v>
      </c>
      <c r="G68" s="189"/>
      <c r="H68" s="199">
        <f t="shared" si="15"/>
        <v>42267</v>
      </c>
    </row>
    <row r="69" s="2" customFormat="1" ht="15.75" hidden="1" customHeight="1" spans="1:14">
      <c r="A69" s="203" t="s">
        <v>564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565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566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517</v>
      </c>
      <c r="B74" s="181"/>
      <c r="C74" s="182" t="s">
        <v>518</v>
      </c>
      <c r="D74" s="166" t="s">
        <v>519</v>
      </c>
      <c r="E74" s="167"/>
      <c r="F74" s="183" t="s">
        <v>520</v>
      </c>
      <c r="G74" s="183"/>
      <c r="H74" s="183" t="s">
        <v>567</v>
      </c>
      <c r="I74" s="198" t="s">
        <v>546</v>
      </c>
    </row>
    <row r="75" s="7" customFormat="1" hidden="1" spans="1:14">
      <c r="A75" s="184"/>
      <c r="B75" s="184"/>
      <c r="C75" s="185"/>
      <c r="D75" s="183" t="s">
        <v>521</v>
      </c>
      <c r="E75" s="183" t="s">
        <v>568</v>
      </c>
      <c r="F75" s="183" t="s">
        <v>531</v>
      </c>
      <c r="G75" s="183"/>
      <c r="H75" s="183" t="s">
        <v>530</v>
      </c>
      <c r="I75" s="183" t="s">
        <v>547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569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570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534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571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517</v>
      </c>
      <c r="B84" s="181"/>
      <c r="C84" s="182" t="s">
        <v>518</v>
      </c>
      <c r="D84" s="166" t="s">
        <v>519</v>
      </c>
      <c r="E84" s="167"/>
      <c r="F84" s="183" t="s">
        <v>556</v>
      </c>
      <c r="G84" s="183"/>
      <c r="H84" s="183" t="s">
        <v>572</v>
      </c>
      <c r="I84" s="183" t="s">
        <v>573</v>
      </c>
      <c r="J84" s="183" t="s">
        <v>574</v>
      </c>
      <c r="K84" s="212"/>
    </row>
    <row r="85" s="7" customFormat="1" ht="23" customHeight="1" spans="1:14">
      <c r="A85" s="184"/>
      <c r="B85" s="184"/>
      <c r="C85" s="185"/>
      <c r="D85" s="183" t="s">
        <v>521</v>
      </c>
      <c r="E85" s="183" t="s">
        <v>538</v>
      </c>
      <c r="F85" s="183" t="s">
        <v>547</v>
      </c>
      <c r="G85" s="183"/>
      <c r="H85" s="183" t="s">
        <v>531</v>
      </c>
      <c r="I85" s="183" t="s">
        <v>547</v>
      </c>
      <c r="J85" s="183" t="s">
        <v>547</v>
      </c>
    </row>
    <row r="86" s="7" customFormat="1" ht="23" customHeight="1" spans="1:14">
      <c r="A86" s="186" t="s">
        <v>293</v>
      </c>
      <c r="B86" s="186" t="s">
        <v>294</v>
      </c>
      <c r="C86" s="187">
        <v>2608</v>
      </c>
      <c r="D86" s="172">
        <v>46172</v>
      </c>
      <c r="E86" s="198">
        <f>D86+1</f>
        <v>46173</v>
      </c>
      <c r="F86" s="172">
        <f t="shared" ref="F86:F90" si="18">E86+11</f>
        <v>46184</v>
      </c>
      <c r="G86" s="172"/>
      <c r="H86" s="198">
        <f t="shared" ref="H86:H90" si="19">E86+13</f>
        <v>46186</v>
      </c>
      <c r="I86" s="198">
        <f t="shared" ref="I86:I90" si="20">E86+18</f>
        <v>46191</v>
      </c>
      <c r="J86" s="198">
        <f t="shared" ref="J86:J90" si="21">E86+23</f>
        <v>46196</v>
      </c>
    </row>
    <row r="87" s="7" customFormat="1" ht="23" customHeight="1" spans="1:14">
      <c r="A87" s="186" t="s">
        <v>20</v>
      </c>
      <c r="B87" s="186" t="s">
        <v>21</v>
      </c>
      <c r="C87" s="187">
        <v>2608</v>
      </c>
      <c r="D87" s="172">
        <f t="shared" ref="D87:D90" si="22">D86+7</f>
        <v>46179</v>
      </c>
      <c r="E87" s="198">
        <f t="shared" ref="E87:E90" si="23">E86+7</f>
        <v>46180</v>
      </c>
      <c r="F87" s="172">
        <f t="shared" si="18"/>
        <v>46191</v>
      </c>
      <c r="G87" s="172"/>
      <c r="H87" s="198">
        <f t="shared" si="19"/>
        <v>46193</v>
      </c>
      <c r="I87" s="198">
        <f t="shared" si="20"/>
        <v>46198</v>
      </c>
      <c r="J87" s="198">
        <f t="shared" si="21"/>
        <v>46203</v>
      </c>
    </row>
    <row r="88" s="7" customFormat="1" ht="23" customHeight="1" spans="1:14">
      <c r="A88" s="186" t="s">
        <v>296</v>
      </c>
      <c r="B88" s="186" t="s">
        <v>297</v>
      </c>
      <c r="C88" s="187">
        <v>2610</v>
      </c>
      <c r="D88" s="172">
        <f t="shared" si="22"/>
        <v>46186</v>
      </c>
      <c r="E88" s="198">
        <f t="shared" si="23"/>
        <v>46187</v>
      </c>
      <c r="F88" s="172">
        <f t="shared" si="18"/>
        <v>46198</v>
      </c>
      <c r="G88" s="172"/>
      <c r="H88" s="198">
        <f t="shared" si="19"/>
        <v>46200</v>
      </c>
      <c r="I88" s="198">
        <f t="shared" si="20"/>
        <v>46205</v>
      </c>
      <c r="J88" s="198">
        <f t="shared" si="21"/>
        <v>46210</v>
      </c>
    </row>
    <row r="89" s="7" customFormat="1" ht="23" customHeight="1" spans="1:14">
      <c r="A89" s="186" t="s">
        <v>284</v>
      </c>
      <c r="B89" s="186" t="s">
        <v>285</v>
      </c>
      <c r="C89" s="187">
        <v>2608</v>
      </c>
      <c r="D89" s="172">
        <f t="shared" si="22"/>
        <v>46193</v>
      </c>
      <c r="E89" s="198">
        <f t="shared" si="23"/>
        <v>46194</v>
      </c>
      <c r="F89" s="172">
        <f t="shared" si="18"/>
        <v>46205</v>
      </c>
      <c r="G89" s="172"/>
      <c r="H89" s="198">
        <f t="shared" si="19"/>
        <v>46207</v>
      </c>
      <c r="I89" s="198">
        <f t="shared" si="20"/>
        <v>46212</v>
      </c>
      <c r="J89" s="198">
        <f t="shared" si="21"/>
        <v>46217</v>
      </c>
    </row>
    <row r="90" s="7" customFormat="1" ht="23" customHeight="1" spans="1:14">
      <c r="A90" s="186" t="s">
        <v>290</v>
      </c>
      <c r="B90" s="186" t="s">
        <v>291</v>
      </c>
      <c r="C90" s="187">
        <v>2610</v>
      </c>
      <c r="D90" s="172">
        <f t="shared" si="22"/>
        <v>46200</v>
      </c>
      <c r="E90" s="198">
        <f t="shared" si="23"/>
        <v>46201</v>
      </c>
      <c r="F90" s="172">
        <f t="shared" si="18"/>
        <v>46212</v>
      </c>
      <c r="G90" s="172"/>
      <c r="H90" s="198">
        <f t="shared" si="19"/>
        <v>46214</v>
      </c>
      <c r="I90" s="198">
        <f t="shared" si="20"/>
        <v>46219</v>
      </c>
      <c r="J90" s="198">
        <f t="shared" si="21"/>
        <v>46224</v>
      </c>
    </row>
    <row r="91" s="2" customFormat="1" ht="15.95" customHeight="1" spans="1:14">
      <c r="A91" s="174" t="s">
        <v>533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456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575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456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576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517</v>
      </c>
      <c r="B98" s="214"/>
      <c r="C98" s="215" t="s">
        <v>518</v>
      </c>
      <c r="D98" s="216" t="s">
        <v>519</v>
      </c>
      <c r="E98" s="217"/>
      <c r="F98" s="218" t="s">
        <v>577</v>
      </c>
      <c r="G98" s="219"/>
      <c r="H98" s="168" t="s">
        <v>578</v>
      </c>
      <c r="I98" s="183" t="s">
        <v>579</v>
      </c>
    </row>
    <row r="99" s="7" customFormat="1" spans="1:14">
      <c r="A99" s="184"/>
      <c r="B99" s="184"/>
      <c r="C99" s="185"/>
      <c r="D99" s="183" t="s">
        <v>521</v>
      </c>
      <c r="E99" s="183" t="s">
        <v>522</v>
      </c>
      <c r="F99" s="218" t="s">
        <v>531</v>
      </c>
      <c r="G99" s="219"/>
      <c r="H99" s="163" t="s">
        <v>547</v>
      </c>
      <c r="I99" s="183" t="s">
        <v>580</v>
      </c>
    </row>
    <row r="100" s="7" customFormat="1" ht="18" customHeight="1" spans="1:14">
      <c r="A100" s="186" t="s">
        <v>321</v>
      </c>
      <c r="B100" s="186" t="s">
        <v>322</v>
      </c>
      <c r="C100" s="187">
        <v>2611</v>
      </c>
      <c r="D100" s="172">
        <f t="shared" ref="D100:D104" si="24">D31-3</f>
        <v>46168</v>
      </c>
      <c r="E100" s="198">
        <f>D100+1</f>
        <v>46169</v>
      </c>
      <c r="F100" s="188">
        <f t="shared" ref="F100:F104" si="25">E100+10</f>
        <v>46179</v>
      </c>
      <c r="G100" s="189"/>
      <c r="H100" s="199">
        <f t="shared" ref="H100:H104" si="26">E100+7</f>
        <v>46176</v>
      </c>
      <c r="I100" s="183">
        <f t="shared" ref="I100:I104" si="27">E100+9</f>
        <v>46178</v>
      </c>
    </row>
    <row r="101" s="7" customFormat="1" ht="18" customHeight="1" spans="1:14">
      <c r="A101" s="186" t="s">
        <v>581</v>
      </c>
      <c r="B101" s="186" t="s">
        <v>582</v>
      </c>
      <c r="C101" s="187" t="s">
        <v>583</v>
      </c>
      <c r="D101" s="172">
        <f t="shared" si="24"/>
        <v>46175</v>
      </c>
      <c r="E101" s="198">
        <f>D101+1</f>
        <v>46176</v>
      </c>
      <c r="F101" s="188">
        <f t="shared" si="25"/>
        <v>46186</v>
      </c>
      <c r="G101" s="189"/>
      <c r="H101" s="199">
        <f t="shared" si="26"/>
        <v>46183</v>
      </c>
      <c r="I101" s="183">
        <f t="shared" si="27"/>
        <v>46185</v>
      </c>
    </row>
    <row r="102" s="7" customFormat="1" ht="18" customHeight="1" spans="1:14">
      <c r="A102" s="186" t="s">
        <v>321</v>
      </c>
      <c r="B102" s="186" t="s">
        <v>322</v>
      </c>
      <c r="C102" s="187">
        <v>2612</v>
      </c>
      <c r="D102" s="172">
        <f t="shared" si="24"/>
        <v>46182</v>
      </c>
      <c r="E102" s="172">
        <f t="shared" ref="E102:E104" si="28">E101+7</f>
        <v>46183</v>
      </c>
      <c r="F102" s="188">
        <f t="shared" si="25"/>
        <v>46193</v>
      </c>
      <c r="G102" s="189"/>
      <c r="H102" s="199">
        <f t="shared" si="26"/>
        <v>46190</v>
      </c>
      <c r="I102" s="183">
        <f t="shared" si="27"/>
        <v>46192</v>
      </c>
    </row>
    <row r="103" s="7" customFormat="1" ht="18" customHeight="1" spans="1:14">
      <c r="A103" s="186" t="s">
        <v>581</v>
      </c>
      <c r="B103" s="186" t="s">
        <v>582</v>
      </c>
      <c r="C103" s="187" t="s">
        <v>584</v>
      </c>
      <c r="D103" s="172">
        <f t="shared" si="24"/>
        <v>46189</v>
      </c>
      <c r="E103" s="172">
        <f t="shared" si="28"/>
        <v>46190</v>
      </c>
      <c r="F103" s="188">
        <f t="shared" si="25"/>
        <v>46200</v>
      </c>
      <c r="G103" s="189"/>
      <c r="H103" s="199">
        <f t="shared" si="26"/>
        <v>46197</v>
      </c>
      <c r="I103" s="183">
        <f t="shared" si="27"/>
        <v>46199</v>
      </c>
    </row>
    <row r="104" s="7" customFormat="1" ht="18" customHeight="1" spans="1:14">
      <c r="A104" s="186" t="s">
        <v>321</v>
      </c>
      <c r="B104" s="186" t="s">
        <v>322</v>
      </c>
      <c r="C104" s="187">
        <v>2613</v>
      </c>
      <c r="D104" s="172">
        <f t="shared" si="24"/>
        <v>46196</v>
      </c>
      <c r="E104" s="172">
        <f t="shared" si="28"/>
        <v>46197</v>
      </c>
      <c r="F104" s="188">
        <f t="shared" si="25"/>
        <v>46207</v>
      </c>
      <c r="G104" s="189"/>
      <c r="H104" s="199">
        <f t="shared" si="26"/>
        <v>46204</v>
      </c>
      <c r="I104" s="183">
        <f t="shared" si="27"/>
        <v>46206</v>
      </c>
    </row>
    <row r="105" s="142" customFormat="1" ht="18" customHeight="1" spans="1:14">
      <c r="A105" s="220" t="s">
        <v>585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542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586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517</v>
      </c>
      <c r="B109" s="181"/>
      <c r="C109" s="182" t="s">
        <v>518</v>
      </c>
      <c r="D109" s="216" t="s">
        <v>519</v>
      </c>
      <c r="E109" s="217"/>
      <c r="F109" s="216" t="s">
        <v>579</v>
      </c>
      <c r="G109" s="217"/>
      <c r="H109" s="168" t="s">
        <v>578</v>
      </c>
      <c r="I109" s="168" t="s">
        <v>577</v>
      </c>
      <c r="J109" s="168"/>
      <c r="K109" s="195"/>
    </row>
    <row r="110" s="7" customFormat="1" hidden="1" spans="1:14">
      <c r="A110" s="184"/>
      <c r="B110" s="184"/>
      <c r="C110" s="185"/>
      <c r="D110" s="183" t="s">
        <v>521</v>
      </c>
      <c r="E110" s="183" t="s">
        <v>538</v>
      </c>
      <c r="F110" s="166" t="s">
        <v>580</v>
      </c>
      <c r="G110" s="167"/>
      <c r="H110" s="163" t="s">
        <v>531</v>
      </c>
      <c r="I110" s="163" t="s">
        <v>587</v>
      </c>
      <c r="J110" s="163"/>
    </row>
    <row r="111" s="7" customFormat="1" ht="18" hidden="1" customHeight="1" spans="1:14">
      <c r="A111" s="196" t="s">
        <v>588</v>
      </c>
      <c r="B111" s="186" t="s">
        <v>589</v>
      </c>
      <c r="C111" s="187">
        <v>184</v>
      </c>
      <c r="D111" s="172">
        <f t="shared" ref="D111:D115" si="29">D9+1</f>
        <v>1</v>
      </c>
      <c r="E111" s="198">
        <f>D111+1</f>
        <v>2</v>
      </c>
      <c r="F111" s="188">
        <f t="shared" ref="F111:F115" si="30">E111+6</f>
        <v>8</v>
      </c>
      <c r="G111" s="189"/>
      <c r="H111" s="199">
        <f t="shared" ref="H111:H115" si="31">F111+1</f>
        <v>9</v>
      </c>
      <c r="I111" s="224">
        <f t="shared" ref="I111:I115" si="32">H111+1</f>
        <v>10</v>
      </c>
      <c r="J111" s="225"/>
    </row>
    <row r="112" s="7" customFormat="1" ht="18" hidden="1" customHeight="1" spans="1:14">
      <c r="A112" s="196" t="s">
        <v>590</v>
      </c>
      <c r="B112" s="186" t="s">
        <v>591</v>
      </c>
      <c r="C112" s="187">
        <v>346</v>
      </c>
      <c r="D112" s="172">
        <f t="shared" si="29"/>
        <v>1</v>
      </c>
      <c r="E112" s="198">
        <f>D112+1</f>
        <v>2</v>
      </c>
      <c r="F112" s="188">
        <f t="shared" si="30"/>
        <v>8</v>
      </c>
      <c r="G112" s="189"/>
      <c r="H112" s="199">
        <f t="shared" si="31"/>
        <v>9</v>
      </c>
      <c r="I112" s="224">
        <f t="shared" si="32"/>
        <v>10</v>
      </c>
      <c r="J112" s="225"/>
    </row>
    <row r="113" s="7" customFormat="1" ht="16.5" hidden="1" customHeight="1" spans="1:14">
      <c r="A113" s="196" t="s">
        <v>588</v>
      </c>
      <c r="B113" s="186" t="s">
        <v>589</v>
      </c>
      <c r="C113" s="187">
        <v>185</v>
      </c>
      <c r="D113" s="172">
        <f t="shared" si="29"/>
        <v>1</v>
      </c>
      <c r="E113" s="172">
        <f t="shared" ref="E113:E115" si="33">E112+7</f>
        <v>9</v>
      </c>
      <c r="F113" s="188">
        <f t="shared" si="30"/>
        <v>15</v>
      </c>
      <c r="G113" s="189"/>
      <c r="H113" s="199">
        <f t="shared" si="31"/>
        <v>16</v>
      </c>
      <c r="I113" s="224">
        <f t="shared" si="32"/>
        <v>17</v>
      </c>
      <c r="J113" s="225"/>
    </row>
    <row r="114" s="7" customFormat="1" ht="18" hidden="1" customHeight="1" spans="1:14">
      <c r="A114" s="196" t="s">
        <v>590</v>
      </c>
      <c r="B114" s="186" t="s">
        <v>591</v>
      </c>
      <c r="C114" s="187">
        <v>347</v>
      </c>
      <c r="D114" s="172">
        <f t="shared" si="29"/>
        <v>1</v>
      </c>
      <c r="E114" s="172">
        <f t="shared" si="33"/>
        <v>16</v>
      </c>
      <c r="F114" s="188">
        <f t="shared" si="30"/>
        <v>22</v>
      </c>
      <c r="G114" s="189"/>
      <c r="H114" s="199">
        <f t="shared" si="31"/>
        <v>23</v>
      </c>
      <c r="I114" s="224">
        <f t="shared" si="32"/>
        <v>24</v>
      </c>
      <c r="J114" s="225"/>
    </row>
    <row r="115" s="7" customFormat="1" ht="18" hidden="1" customHeight="1" spans="1:14">
      <c r="A115" s="196" t="s">
        <v>588</v>
      </c>
      <c r="B115" s="186" t="s">
        <v>589</v>
      </c>
      <c r="C115" s="187">
        <v>186</v>
      </c>
      <c r="D115" s="172">
        <f t="shared" si="29"/>
        <v>1</v>
      </c>
      <c r="E115" s="172">
        <f t="shared" si="33"/>
        <v>23</v>
      </c>
      <c r="F115" s="188">
        <f t="shared" si="30"/>
        <v>29</v>
      </c>
      <c r="G115" s="189"/>
      <c r="H115" s="199">
        <f t="shared" si="31"/>
        <v>30</v>
      </c>
      <c r="I115" s="224">
        <f t="shared" si="32"/>
        <v>31</v>
      </c>
      <c r="J115" s="225"/>
    </row>
    <row r="116" s="2" customFormat="1" ht="15.75" hidden="1" customHeight="1" spans="1:14">
      <c r="A116" s="174" t="s">
        <v>592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525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593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594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517</v>
      </c>
      <c r="B121" s="227"/>
      <c r="C121" s="228" t="s">
        <v>518</v>
      </c>
      <c r="D121" s="229" t="s">
        <v>519</v>
      </c>
      <c r="E121" s="230"/>
      <c r="F121" s="231" t="s">
        <v>595</v>
      </c>
      <c r="G121" s="165" t="s">
        <v>596</v>
      </c>
      <c r="H121" s="163" t="s">
        <v>595</v>
      </c>
      <c r="I121" s="183" t="s">
        <v>556</v>
      </c>
      <c r="J121" s="163" t="s">
        <v>597</v>
      </c>
      <c r="K121" s="163" t="s">
        <v>598</v>
      </c>
      <c r="L121" s="163" t="s">
        <v>557</v>
      </c>
    </row>
    <row r="122" s="7" customFormat="1" hidden="1" spans="1:14">
      <c r="A122" s="232"/>
      <c r="B122" s="232"/>
      <c r="C122" s="233"/>
      <c r="D122" s="231" t="s">
        <v>521</v>
      </c>
      <c r="E122" s="231" t="s">
        <v>599</v>
      </c>
      <c r="F122" s="231" t="s">
        <v>530</v>
      </c>
      <c r="G122" s="165"/>
      <c r="H122" s="183" t="s">
        <v>600</v>
      </c>
      <c r="I122" s="183" t="s">
        <v>547</v>
      </c>
      <c r="J122" s="163" t="s">
        <v>531</v>
      </c>
      <c r="K122" s="163" t="s">
        <v>587</v>
      </c>
      <c r="L122" s="163" t="s">
        <v>530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34">D123+1</f>
        <v>1</v>
      </c>
      <c r="F123" s="236">
        <f t="shared" ref="F123:F127" si="35">E123+3</f>
        <v>4</v>
      </c>
      <c r="G123" s="238" t="s">
        <v>601</v>
      </c>
      <c r="H123" s="239">
        <f t="shared" ref="H123:H127" si="36">F123+7</f>
        <v>11</v>
      </c>
      <c r="I123" s="240">
        <f t="shared" ref="I123:I127" si="37">F123+16</f>
        <v>20</v>
      </c>
      <c r="J123" s="240">
        <f t="shared" ref="J123:J127" si="38">I123+3</f>
        <v>23</v>
      </c>
      <c r="K123" s="240">
        <f t="shared" ref="K123:K127" si="39">J123+1</f>
        <v>24</v>
      </c>
      <c r="L123" s="240">
        <f t="shared" ref="L123:L127" si="40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41">D123+7</f>
        <v>7</v>
      </c>
      <c r="E124" s="237">
        <f t="shared" si="34"/>
        <v>8</v>
      </c>
      <c r="F124" s="236">
        <f t="shared" si="35"/>
        <v>11</v>
      </c>
      <c r="G124" s="241"/>
      <c r="H124" s="239">
        <f t="shared" si="36"/>
        <v>18</v>
      </c>
      <c r="I124" s="240">
        <f t="shared" si="37"/>
        <v>27</v>
      </c>
      <c r="J124" s="240">
        <f t="shared" si="38"/>
        <v>30</v>
      </c>
      <c r="K124" s="240">
        <f t="shared" si="39"/>
        <v>31</v>
      </c>
      <c r="L124" s="240">
        <f t="shared" si="40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41"/>
        <v>14</v>
      </c>
      <c r="E125" s="237">
        <f t="shared" si="34"/>
        <v>15</v>
      </c>
      <c r="F125" s="236">
        <f t="shared" si="35"/>
        <v>18</v>
      </c>
      <c r="G125" s="241"/>
      <c r="H125" s="239">
        <f t="shared" si="36"/>
        <v>25</v>
      </c>
      <c r="I125" s="240">
        <f t="shared" si="37"/>
        <v>34</v>
      </c>
      <c r="J125" s="240">
        <f t="shared" si="38"/>
        <v>37</v>
      </c>
      <c r="K125" s="240">
        <f t="shared" si="39"/>
        <v>38</v>
      </c>
      <c r="L125" s="240">
        <f t="shared" si="40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41"/>
        <v>21</v>
      </c>
      <c r="E126" s="237">
        <f t="shared" si="34"/>
        <v>22</v>
      </c>
      <c r="F126" s="236">
        <f t="shared" si="35"/>
        <v>25</v>
      </c>
      <c r="G126" s="241"/>
      <c r="H126" s="239">
        <f t="shared" si="36"/>
        <v>32</v>
      </c>
      <c r="I126" s="240">
        <f t="shared" si="37"/>
        <v>41</v>
      </c>
      <c r="J126" s="240">
        <f t="shared" si="38"/>
        <v>44</v>
      </c>
      <c r="K126" s="240">
        <f t="shared" si="39"/>
        <v>45</v>
      </c>
      <c r="L126" s="240">
        <f t="shared" si="40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41"/>
        <v>28</v>
      </c>
      <c r="E127" s="237">
        <f t="shared" si="34"/>
        <v>29</v>
      </c>
      <c r="F127" s="236">
        <f t="shared" si="35"/>
        <v>32</v>
      </c>
      <c r="G127" s="242"/>
      <c r="H127" s="239">
        <f t="shared" si="36"/>
        <v>39</v>
      </c>
      <c r="I127" s="240">
        <f t="shared" si="37"/>
        <v>48</v>
      </c>
      <c r="J127" s="240">
        <f t="shared" si="38"/>
        <v>51</v>
      </c>
      <c r="K127" s="240">
        <f t="shared" si="39"/>
        <v>52</v>
      </c>
      <c r="L127" s="240">
        <f t="shared" si="40"/>
        <v>53</v>
      </c>
    </row>
    <row r="128" s="7" customFormat="1" spans="1:14">
      <c r="A128" s="243" t="s">
        <v>602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603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517</v>
      </c>
      <c r="B130" s="248"/>
      <c r="C130" s="249" t="s">
        <v>518</v>
      </c>
      <c r="D130" s="229" t="s">
        <v>519</v>
      </c>
      <c r="E130" s="230"/>
      <c r="F130" s="231" t="s">
        <v>556</v>
      </c>
      <c r="G130" s="165" t="s">
        <v>596</v>
      </c>
      <c r="H130" s="163" t="s">
        <v>556</v>
      </c>
      <c r="I130" s="163" t="s">
        <v>597</v>
      </c>
      <c r="J130" s="163" t="s">
        <v>598</v>
      </c>
      <c r="K130" s="163" t="s">
        <v>557</v>
      </c>
    </row>
    <row r="131" s="7" customFormat="1" hidden="1" spans="1:12">
      <c r="A131" s="250"/>
      <c r="B131" s="251"/>
      <c r="C131" s="252"/>
      <c r="D131" s="231" t="s">
        <v>521</v>
      </c>
      <c r="E131" s="231" t="s">
        <v>568</v>
      </c>
      <c r="F131" s="231" t="s">
        <v>530</v>
      </c>
      <c r="G131" s="165"/>
      <c r="H131" s="183" t="s">
        <v>568</v>
      </c>
      <c r="I131" s="163" t="s">
        <v>531</v>
      </c>
      <c r="J131" s="163" t="s">
        <v>587</v>
      </c>
      <c r="K131" s="163" t="s">
        <v>530</v>
      </c>
    </row>
    <row r="132" s="7" customFormat="1" ht="18" hidden="1" customHeight="1" spans="1:12">
      <c r="A132" s="253" t="s">
        <v>604</v>
      </c>
      <c r="B132" s="254" t="s">
        <v>605</v>
      </c>
      <c r="C132" s="255">
        <v>2302</v>
      </c>
      <c r="D132" s="236">
        <f>D76</f>
        <v>45895</v>
      </c>
      <c r="E132" s="237">
        <f t="shared" ref="E132:E136" si="42">D132+1</f>
        <v>45896</v>
      </c>
      <c r="F132" s="236">
        <f t="shared" ref="F132:F136" si="43">E132+11</f>
        <v>45907</v>
      </c>
      <c r="G132" s="238" t="s">
        <v>601</v>
      </c>
      <c r="H132" s="239">
        <f t="shared" ref="H132:H136" si="44">F132+3</f>
        <v>45910</v>
      </c>
      <c r="I132" s="240">
        <f t="shared" ref="I132:I136" si="45">H132+2</f>
        <v>45912</v>
      </c>
      <c r="J132" s="240">
        <f t="shared" ref="J132:J136" si="46">I132+1</f>
        <v>45913</v>
      </c>
      <c r="K132" s="240">
        <f t="shared" ref="K132:K136" si="47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8">D132+7</f>
        <v>45902</v>
      </c>
      <c r="E133" s="237">
        <f t="shared" si="42"/>
        <v>45903</v>
      </c>
      <c r="F133" s="236">
        <f t="shared" si="43"/>
        <v>45914</v>
      </c>
      <c r="G133" s="241"/>
      <c r="H133" s="239">
        <f t="shared" si="44"/>
        <v>45917</v>
      </c>
      <c r="I133" s="240">
        <f t="shared" si="45"/>
        <v>45919</v>
      </c>
      <c r="J133" s="240">
        <f t="shared" si="46"/>
        <v>45920</v>
      </c>
      <c r="K133" s="240">
        <f t="shared" si="47"/>
        <v>45921</v>
      </c>
    </row>
    <row r="134" s="7" customFormat="1" ht="18" hidden="1" customHeight="1" spans="1:12">
      <c r="A134" s="253"/>
      <c r="B134" s="256"/>
      <c r="C134" s="255" t="s">
        <v>429</v>
      </c>
      <c r="D134" s="236">
        <f t="shared" si="48"/>
        <v>45909</v>
      </c>
      <c r="E134" s="237">
        <f t="shared" si="42"/>
        <v>45910</v>
      </c>
      <c r="F134" s="236">
        <f t="shared" si="43"/>
        <v>45921</v>
      </c>
      <c r="G134" s="241"/>
      <c r="H134" s="239">
        <f t="shared" si="44"/>
        <v>45924</v>
      </c>
      <c r="I134" s="240">
        <f t="shared" si="45"/>
        <v>45926</v>
      </c>
      <c r="J134" s="240">
        <f t="shared" si="46"/>
        <v>45927</v>
      </c>
      <c r="K134" s="240">
        <f t="shared" si="47"/>
        <v>45928</v>
      </c>
    </row>
    <row r="135" s="7" customFormat="1" ht="18" hidden="1" customHeight="1" spans="1:12">
      <c r="A135" s="253"/>
      <c r="B135" s="254"/>
      <c r="C135" s="255" t="s">
        <v>429</v>
      </c>
      <c r="D135" s="236">
        <f t="shared" si="48"/>
        <v>45916</v>
      </c>
      <c r="E135" s="237">
        <f t="shared" si="42"/>
        <v>45917</v>
      </c>
      <c r="F135" s="236">
        <f t="shared" si="43"/>
        <v>45928</v>
      </c>
      <c r="G135" s="241"/>
      <c r="H135" s="239">
        <f t="shared" si="44"/>
        <v>45931</v>
      </c>
      <c r="I135" s="240">
        <f t="shared" si="45"/>
        <v>45933</v>
      </c>
      <c r="J135" s="240">
        <f t="shared" si="46"/>
        <v>45934</v>
      </c>
      <c r="K135" s="240">
        <f t="shared" si="47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8"/>
        <v>45923</v>
      </c>
      <c r="E136" s="237">
        <f t="shared" si="42"/>
        <v>45924</v>
      </c>
      <c r="F136" s="236">
        <f t="shared" si="43"/>
        <v>45935</v>
      </c>
      <c r="G136" s="242"/>
      <c r="H136" s="239">
        <f t="shared" si="44"/>
        <v>45938</v>
      </c>
      <c r="I136" s="240">
        <f t="shared" si="45"/>
        <v>45940</v>
      </c>
      <c r="J136" s="240">
        <f t="shared" si="46"/>
        <v>45941</v>
      </c>
      <c r="K136" s="240">
        <f t="shared" si="47"/>
        <v>45942</v>
      </c>
    </row>
    <row r="137" s="7" customFormat="1" spans="1:12">
      <c r="A137" s="257" t="s">
        <v>606</v>
      </c>
      <c r="B137" s="258"/>
      <c r="C137" s="259"/>
      <c r="D137" s="260"/>
      <c r="E137" s="257" t="s">
        <v>607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608</v>
      </c>
      <c r="B138" s="258"/>
      <c r="C138" s="259"/>
      <c r="D138" s="260"/>
      <c r="E138" s="257" t="s">
        <v>609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610</v>
      </c>
      <c r="B139" s="257"/>
      <c r="C139" s="257"/>
      <c r="D139" s="257"/>
      <c r="E139" s="257" t="s">
        <v>611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612</v>
      </c>
      <c r="B140" s="265"/>
      <c r="C140" s="265"/>
      <c r="D140" s="265"/>
      <c r="E140" s="266" t="s">
        <v>613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614</v>
      </c>
      <c r="B141" s="258"/>
      <c r="C141" s="259"/>
      <c r="D141" s="260"/>
      <c r="E141" s="257" t="s">
        <v>615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616</v>
      </c>
      <c r="B142" s="258"/>
      <c r="C142" s="259"/>
      <c r="D142" s="260"/>
      <c r="E142" s="257" t="s">
        <v>617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618</v>
      </c>
      <c r="B143" s="267"/>
      <c r="C143" s="267"/>
      <c r="D143" s="267"/>
      <c r="E143" s="266" t="s">
        <v>619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620</v>
      </c>
      <c r="B144" s="258"/>
      <c r="C144" s="259"/>
      <c r="D144" s="260"/>
      <c r="E144" s="257" t="s">
        <v>621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622</v>
      </c>
      <c r="E145" s="257" t="s">
        <v>623</v>
      </c>
    </row>
    <row r="146" s="7" customFormat="1" hidden="1" spans="1:15">
      <c r="A146" s="268" t="s">
        <v>624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517</v>
      </c>
      <c r="B147" s="227"/>
      <c r="C147" s="228" t="s">
        <v>518</v>
      </c>
      <c r="D147" s="229" t="s">
        <v>519</v>
      </c>
      <c r="E147" s="230"/>
      <c r="F147" s="230" t="s">
        <v>625</v>
      </c>
      <c r="G147" s="165" t="s">
        <v>596</v>
      </c>
      <c r="H147" s="163" t="s">
        <v>626</v>
      </c>
      <c r="I147" s="269" t="s">
        <v>627</v>
      </c>
      <c r="J147" s="269" t="s">
        <v>628</v>
      </c>
      <c r="K147" s="269" t="s">
        <v>629</v>
      </c>
      <c r="L147" s="269" t="s">
        <v>630</v>
      </c>
    </row>
    <row r="148" s="7" customFormat="1" hidden="1" spans="1:15">
      <c r="A148" s="232"/>
      <c r="B148" s="232"/>
      <c r="C148" s="233"/>
      <c r="D148" s="231" t="s">
        <v>521</v>
      </c>
      <c r="E148" s="231" t="s">
        <v>522</v>
      </c>
      <c r="F148" s="231" t="s">
        <v>587</v>
      </c>
      <c r="G148" s="165"/>
      <c r="H148" s="163" t="s">
        <v>522</v>
      </c>
      <c r="I148" s="163" t="s">
        <v>631</v>
      </c>
      <c r="J148" s="163" t="s">
        <v>547</v>
      </c>
      <c r="K148" s="269" t="s">
        <v>632</v>
      </c>
      <c r="L148" s="269" t="s">
        <v>633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46169</v>
      </c>
      <c r="E149" s="237">
        <f t="shared" ref="E149:E153" si="49">D149+1</f>
        <v>46170</v>
      </c>
      <c r="F149" s="236">
        <f t="shared" ref="F149:F153" si="50">E149+4</f>
        <v>46174</v>
      </c>
      <c r="G149" s="270" t="s">
        <v>634</v>
      </c>
      <c r="H149" s="239">
        <f t="shared" ref="H149:H153" si="51">F149+3</f>
        <v>46177</v>
      </c>
      <c r="I149" s="271">
        <f t="shared" ref="I149:I153" si="52">E149+19</f>
        <v>46189</v>
      </c>
      <c r="J149" s="271">
        <f t="shared" ref="J149:L149" si="53">I149+2</f>
        <v>46191</v>
      </c>
      <c r="K149" s="271">
        <f t="shared" si="53"/>
        <v>46193</v>
      </c>
      <c r="L149" s="271">
        <f t="shared" si="53"/>
        <v>46195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54">D149+7</f>
        <v>46176</v>
      </c>
      <c r="E150" s="237">
        <f t="shared" si="49"/>
        <v>46177</v>
      </c>
      <c r="F150" s="236">
        <f t="shared" si="50"/>
        <v>46181</v>
      </c>
      <c r="G150" s="272"/>
      <c r="H150" s="239">
        <f t="shared" si="51"/>
        <v>46184</v>
      </c>
      <c r="I150" s="271">
        <f t="shared" si="52"/>
        <v>46196</v>
      </c>
      <c r="J150" s="271">
        <f t="shared" ref="J150:L150" si="55">I150+2</f>
        <v>46198</v>
      </c>
      <c r="K150" s="271">
        <f t="shared" si="55"/>
        <v>46200</v>
      </c>
      <c r="L150" s="271">
        <f t="shared" si="55"/>
        <v>46202</v>
      </c>
    </row>
    <row r="151" s="7" customFormat="1" ht="18" hidden="1" customHeight="1" spans="1:15">
      <c r="A151" s="234"/>
      <c r="B151" s="234"/>
      <c r="C151" s="235" t="s">
        <v>429</v>
      </c>
      <c r="D151" s="236">
        <f t="shared" si="54"/>
        <v>46183</v>
      </c>
      <c r="E151" s="237">
        <f t="shared" si="49"/>
        <v>46184</v>
      </c>
      <c r="F151" s="236">
        <f t="shared" si="50"/>
        <v>46188</v>
      </c>
      <c r="G151" s="272"/>
      <c r="H151" s="239">
        <f t="shared" si="51"/>
        <v>46191</v>
      </c>
      <c r="I151" s="271">
        <f t="shared" si="52"/>
        <v>46203</v>
      </c>
      <c r="J151" s="271">
        <f t="shared" ref="J151:L151" si="56">I151+2</f>
        <v>46205</v>
      </c>
      <c r="K151" s="271">
        <f t="shared" si="56"/>
        <v>46207</v>
      </c>
      <c r="L151" s="271">
        <f t="shared" si="56"/>
        <v>46209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54"/>
        <v>46190</v>
      </c>
      <c r="E152" s="237">
        <f t="shared" si="49"/>
        <v>46191</v>
      </c>
      <c r="F152" s="236">
        <f t="shared" si="50"/>
        <v>46195</v>
      </c>
      <c r="G152" s="272"/>
      <c r="H152" s="239">
        <f t="shared" si="51"/>
        <v>46198</v>
      </c>
      <c r="I152" s="271">
        <f t="shared" si="52"/>
        <v>46210</v>
      </c>
      <c r="J152" s="271">
        <f t="shared" ref="J152:L152" si="57">I152+2</f>
        <v>46212</v>
      </c>
      <c r="K152" s="271">
        <f t="shared" si="57"/>
        <v>46214</v>
      </c>
      <c r="L152" s="271">
        <f t="shared" si="57"/>
        <v>46216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54"/>
        <v>46197</v>
      </c>
      <c r="E153" s="237">
        <f t="shared" si="49"/>
        <v>46198</v>
      </c>
      <c r="F153" s="236">
        <f t="shared" si="50"/>
        <v>46202</v>
      </c>
      <c r="G153" s="273"/>
      <c r="H153" s="239">
        <f t="shared" si="51"/>
        <v>46205</v>
      </c>
      <c r="I153" s="271">
        <f t="shared" si="52"/>
        <v>46217</v>
      </c>
      <c r="J153" s="271">
        <f t="shared" ref="J153:L153" si="58">I153+2</f>
        <v>46219</v>
      </c>
      <c r="K153" s="271">
        <f t="shared" si="58"/>
        <v>46221</v>
      </c>
      <c r="L153" s="271">
        <f t="shared" si="58"/>
        <v>46223</v>
      </c>
    </row>
    <row r="154" s="7" customFormat="1" ht="18" customHeight="1"/>
    <row r="155" s="7" customFormat="1" hidden="1" spans="1:15">
      <c r="A155" s="268" t="s">
        <v>635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517</v>
      </c>
      <c r="B156" s="227"/>
      <c r="C156" s="228" t="s">
        <v>518</v>
      </c>
      <c r="D156" s="229" t="s">
        <v>519</v>
      </c>
      <c r="E156" s="274"/>
      <c r="F156" s="230"/>
      <c r="G156" s="165" t="s">
        <v>596</v>
      </c>
      <c r="H156" s="163" t="s">
        <v>626</v>
      </c>
      <c r="I156" s="269" t="s">
        <v>636</v>
      </c>
    </row>
    <row r="157" s="7" customFormat="1" hidden="1" spans="1:15">
      <c r="A157" s="232"/>
      <c r="B157" s="232"/>
      <c r="C157" s="233"/>
      <c r="D157" s="231" t="s">
        <v>521</v>
      </c>
      <c r="E157" s="231" t="s">
        <v>637</v>
      </c>
      <c r="F157" s="231" t="s">
        <v>587</v>
      </c>
      <c r="G157" s="165"/>
      <c r="H157" s="163" t="s">
        <v>538</v>
      </c>
      <c r="I157" s="163" t="s">
        <v>547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46169</v>
      </c>
      <c r="E158" s="237">
        <f t="shared" ref="E158:E162" si="59">D158+1</f>
        <v>46170</v>
      </c>
      <c r="F158" s="236">
        <f t="shared" ref="F158:F162" si="60">E158+2</f>
        <v>46172</v>
      </c>
      <c r="G158" s="270" t="s">
        <v>638</v>
      </c>
      <c r="H158" s="239">
        <f t="shared" ref="H158:H162" si="61">F158+2</f>
        <v>46174</v>
      </c>
      <c r="I158" s="271">
        <f t="shared" ref="I158:I162" si="62">E158+23</f>
        <v>46193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63">D158+7</f>
        <v>46176</v>
      </c>
      <c r="E159" s="237">
        <f t="shared" si="59"/>
        <v>46177</v>
      </c>
      <c r="F159" s="236">
        <f t="shared" si="60"/>
        <v>46179</v>
      </c>
      <c r="G159" s="272"/>
      <c r="H159" s="239">
        <f t="shared" si="61"/>
        <v>46181</v>
      </c>
      <c r="I159" s="271">
        <f t="shared" si="62"/>
        <v>46200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63"/>
        <v>46183</v>
      </c>
      <c r="E160" s="237">
        <f t="shared" si="59"/>
        <v>46184</v>
      </c>
      <c r="F160" s="236">
        <f t="shared" si="60"/>
        <v>46186</v>
      </c>
      <c r="G160" s="272"/>
      <c r="H160" s="239">
        <f t="shared" si="61"/>
        <v>46188</v>
      </c>
      <c r="I160" s="271">
        <f t="shared" si="62"/>
        <v>46207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63"/>
        <v>46190</v>
      </c>
      <c r="E161" s="237">
        <f t="shared" si="59"/>
        <v>46191</v>
      </c>
      <c r="F161" s="236">
        <f t="shared" si="60"/>
        <v>46193</v>
      </c>
      <c r="G161" s="272"/>
      <c r="H161" s="239">
        <f t="shared" si="61"/>
        <v>46195</v>
      </c>
      <c r="I161" s="271">
        <f t="shared" si="62"/>
        <v>46214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63"/>
        <v>46197</v>
      </c>
      <c r="E162" s="237">
        <f t="shared" si="59"/>
        <v>46198</v>
      </c>
      <c r="F162" s="236">
        <f t="shared" si="60"/>
        <v>46200</v>
      </c>
      <c r="G162" s="273"/>
      <c r="H162" s="239">
        <f t="shared" si="61"/>
        <v>46202</v>
      </c>
      <c r="I162" s="271">
        <f t="shared" si="62"/>
        <v>46221</v>
      </c>
    </row>
    <row r="163" s="7" customFormat="1" ht="18" customHeight="1"/>
    <row r="164" s="100" customFormat="1" hidden="1" spans="1:14">
      <c r="A164" s="275" t="s">
        <v>639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517</v>
      </c>
      <c r="B165" s="227"/>
      <c r="C165" s="228" t="s">
        <v>518</v>
      </c>
      <c r="D165" s="229" t="s">
        <v>519</v>
      </c>
      <c r="E165" s="274"/>
      <c r="F165" s="230"/>
      <c r="G165" s="165" t="s">
        <v>596</v>
      </c>
      <c r="H165" s="163" t="s">
        <v>626</v>
      </c>
      <c r="I165" s="163" t="s">
        <v>536</v>
      </c>
      <c r="J165" s="163" t="s">
        <v>640</v>
      </c>
      <c r="K165" s="163" t="s">
        <v>641</v>
      </c>
      <c r="L165" s="163" t="s">
        <v>642</v>
      </c>
      <c r="M165" s="7"/>
    </row>
    <row r="166" s="100" customFormat="1" hidden="1" spans="1:14">
      <c r="A166" s="232"/>
      <c r="B166" s="232"/>
      <c r="C166" s="233"/>
      <c r="D166" s="231" t="s">
        <v>521</v>
      </c>
      <c r="E166" s="229" t="s">
        <v>637</v>
      </c>
      <c r="F166" s="230"/>
      <c r="G166" s="165"/>
      <c r="H166" s="163" t="s">
        <v>600</v>
      </c>
      <c r="I166" s="163" t="s">
        <v>587</v>
      </c>
      <c r="J166" s="163" t="s">
        <v>547</v>
      </c>
      <c r="K166" s="163" t="s">
        <v>523</v>
      </c>
      <c r="L166" s="163" t="s">
        <v>531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46169</v>
      </c>
      <c r="E167" s="278">
        <f t="shared" ref="E167:E171" si="64">D167+1</f>
        <v>46170</v>
      </c>
      <c r="F167" s="279"/>
      <c r="G167" s="270" t="s">
        <v>643</v>
      </c>
      <c r="H167" s="239">
        <f t="shared" ref="H167:H171" si="65">E167+5</f>
        <v>46175</v>
      </c>
      <c r="I167" s="239">
        <f t="shared" ref="I167:I171" si="66">H167+6</f>
        <v>46181</v>
      </c>
      <c r="J167" s="271">
        <f t="shared" ref="J167:J171" si="67">H167+8</f>
        <v>46183</v>
      </c>
      <c r="K167" s="271">
        <f t="shared" ref="K167:K171" si="68">J167+2</f>
        <v>46185</v>
      </c>
      <c r="L167" s="271">
        <f t="shared" ref="L167:L171" si="69">K167+2</f>
        <v>46187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70">D167+7</f>
        <v>46176</v>
      </c>
      <c r="E168" s="278">
        <f t="shared" si="64"/>
        <v>46177</v>
      </c>
      <c r="F168" s="279"/>
      <c r="G168" s="272"/>
      <c r="H168" s="239">
        <f t="shared" si="65"/>
        <v>46182</v>
      </c>
      <c r="I168" s="239">
        <f t="shared" si="66"/>
        <v>46188</v>
      </c>
      <c r="J168" s="271">
        <f t="shared" si="67"/>
        <v>46190</v>
      </c>
      <c r="K168" s="271">
        <f t="shared" si="68"/>
        <v>46192</v>
      </c>
      <c r="L168" s="271">
        <f t="shared" si="69"/>
        <v>46194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70"/>
        <v>46183</v>
      </c>
      <c r="E169" s="278">
        <f t="shared" si="64"/>
        <v>46184</v>
      </c>
      <c r="F169" s="279"/>
      <c r="G169" s="272"/>
      <c r="H169" s="239">
        <f t="shared" si="65"/>
        <v>46189</v>
      </c>
      <c r="I169" s="239">
        <f t="shared" si="66"/>
        <v>46195</v>
      </c>
      <c r="J169" s="271">
        <f t="shared" si="67"/>
        <v>46197</v>
      </c>
      <c r="K169" s="271">
        <f t="shared" si="68"/>
        <v>46199</v>
      </c>
      <c r="L169" s="271">
        <f t="shared" si="69"/>
        <v>46201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70"/>
        <v>46190</v>
      </c>
      <c r="E170" s="278">
        <f t="shared" si="64"/>
        <v>46191</v>
      </c>
      <c r="F170" s="279"/>
      <c r="G170" s="272"/>
      <c r="H170" s="239">
        <f t="shared" si="65"/>
        <v>46196</v>
      </c>
      <c r="I170" s="239">
        <f t="shared" si="66"/>
        <v>46202</v>
      </c>
      <c r="J170" s="271">
        <f t="shared" si="67"/>
        <v>46204</v>
      </c>
      <c r="K170" s="271">
        <f t="shared" si="68"/>
        <v>46206</v>
      </c>
      <c r="L170" s="271">
        <f t="shared" si="69"/>
        <v>46208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70"/>
        <v>46197</v>
      </c>
      <c r="E171" s="278">
        <f t="shared" si="64"/>
        <v>46198</v>
      </c>
      <c r="F171" s="279"/>
      <c r="G171" s="273"/>
      <c r="H171" s="239">
        <f t="shared" si="65"/>
        <v>46203</v>
      </c>
      <c r="I171" s="239">
        <f t="shared" si="66"/>
        <v>46209</v>
      </c>
      <c r="J171" s="271">
        <f t="shared" si="67"/>
        <v>46211</v>
      </c>
      <c r="K171" s="271">
        <f t="shared" si="68"/>
        <v>46213</v>
      </c>
      <c r="L171" s="271">
        <f t="shared" si="69"/>
        <v>46215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71">H172+7</f>
        <v>7</v>
      </c>
      <c r="J172" s="282"/>
      <c r="K172" s="282"/>
    </row>
    <row r="173" s="100" customFormat="1" hidden="1" spans="1:14">
      <c r="A173" s="275" t="s">
        <v>644</v>
      </c>
      <c r="B173" s="276"/>
      <c r="C173" s="277"/>
      <c r="D173" s="7"/>
      <c r="E173" s="7"/>
      <c r="F173" s="7"/>
      <c r="G173" s="7"/>
      <c r="H173" s="7"/>
      <c r="I173" s="239">
        <f t="shared" si="71"/>
        <v>7</v>
      </c>
      <c r="J173" s="7"/>
      <c r="K173" s="7"/>
      <c r="M173" s="7"/>
      <c r="N173" s="7"/>
    </row>
    <row r="174" s="100" customFormat="1" hidden="1" spans="1:14">
      <c r="A174" s="227" t="s">
        <v>517</v>
      </c>
      <c r="B174" s="227"/>
      <c r="C174" s="228" t="s">
        <v>518</v>
      </c>
      <c r="D174" s="229" t="s">
        <v>519</v>
      </c>
      <c r="E174" s="274"/>
      <c r="F174" s="230"/>
      <c r="G174" s="165" t="s">
        <v>596</v>
      </c>
      <c r="H174" s="163" t="s">
        <v>626</v>
      </c>
      <c r="I174" s="239" t="e">
        <f t="shared" si="71"/>
        <v>#VALUE!</v>
      </c>
      <c r="J174" s="163" t="s">
        <v>628</v>
      </c>
      <c r="K174" s="163" t="s">
        <v>629</v>
      </c>
      <c r="L174" s="163" t="s">
        <v>630</v>
      </c>
      <c r="M174" s="7"/>
      <c r="N174" s="7"/>
    </row>
    <row r="175" s="100" customFormat="1" hidden="1" spans="1:14">
      <c r="A175" s="232"/>
      <c r="B175" s="232"/>
      <c r="C175" s="233"/>
      <c r="D175" s="231" t="s">
        <v>521</v>
      </c>
      <c r="E175" s="229" t="s">
        <v>522</v>
      </c>
      <c r="F175" s="230"/>
      <c r="G175" s="165"/>
      <c r="H175" s="163" t="s">
        <v>522</v>
      </c>
      <c r="I175" s="239" t="e">
        <f t="shared" si="71"/>
        <v>#VALUE!</v>
      </c>
      <c r="J175" s="163" t="s">
        <v>530</v>
      </c>
      <c r="K175" s="163" t="s">
        <v>547</v>
      </c>
      <c r="L175" s="163" t="s">
        <v>580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46169</v>
      </c>
      <c r="E176" s="278">
        <f t="shared" ref="E176:E180" si="72">D176+2</f>
        <v>46171</v>
      </c>
      <c r="F176" s="279"/>
      <c r="G176" s="270" t="s">
        <v>645</v>
      </c>
      <c r="H176" s="239">
        <f t="shared" ref="H176:H180" si="73">E176+7</f>
        <v>46178</v>
      </c>
      <c r="I176" s="239">
        <f t="shared" si="71"/>
        <v>46185</v>
      </c>
      <c r="J176" s="271">
        <f t="shared" ref="J176:L176" si="74">I176+2</f>
        <v>46187</v>
      </c>
      <c r="K176" s="271">
        <f t="shared" si="74"/>
        <v>46189</v>
      </c>
      <c r="L176" s="271">
        <f t="shared" si="74"/>
        <v>46191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5">D176+7</f>
        <v>46176</v>
      </c>
      <c r="E177" s="278">
        <f t="shared" si="72"/>
        <v>46178</v>
      </c>
      <c r="F177" s="279"/>
      <c r="G177" s="272"/>
      <c r="H177" s="239">
        <f t="shared" si="73"/>
        <v>46185</v>
      </c>
      <c r="I177" s="239">
        <f t="shared" si="71"/>
        <v>46192</v>
      </c>
      <c r="J177" s="271">
        <f t="shared" ref="J177:L177" si="76">I177+2</f>
        <v>46194</v>
      </c>
      <c r="K177" s="271">
        <f t="shared" si="76"/>
        <v>46196</v>
      </c>
      <c r="L177" s="271">
        <f t="shared" si="76"/>
        <v>46198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5"/>
        <v>46183</v>
      </c>
      <c r="E178" s="278">
        <f t="shared" si="72"/>
        <v>46185</v>
      </c>
      <c r="F178" s="279"/>
      <c r="G178" s="272"/>
      <c r="H178" s="239">
        <f t="shared" si="73"/>
        <v>46192</v>
      </c>
      <c r="I178" s="239">
        <f t="shared" si="71"/>
        <v>46199</v>
      </c>
      <c r="J178" s="271">
        <f t="shared" ref="J178:L178" si="77">I178+2</f>
        <v>46201</v>
      </c>
      <c r="K178" s="271">
        <f t="shared" si="77"/>
        <v>46203</v>
      </c>
      <c r="L178" s="271">
        <f t="shared" si="77"/>
        <v>46205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5"/>
        <v>46190</v>
      </c>
      <c r="E179" s="278">
        <f t="shared" si="72"/>
        <v>46192</v>
      </c>
      <c r="F179" s="279"/>
      <c r="G179" s="272"/>
      <c r="H179" s="239">
        <f t="shared" si="73"/>
        <v>46199</v>
      </c>
      <c r="I179" s="239">
        <f t="shared" si="71"/>
        <v>46206</v>
      </c>
      <c r="J179" s="271">
        <f t="shared" ref="J179:L179" si="78">I179+2</f>
        <v>46208</v>
      </c>
      <c r="K179" s="271">
        <f t="shared" si="78"/>
        <v>46210</v>
      </c>
      <c r="L179" s="271">
        <f t="shared" si="78"/>
        <v>46212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5"/>
        <v>46197</v>
      </c>
      <c r="E180" s="278">
        <f t="shared" si="72"/>
        <v>46199</v>
      </c>
      <c r="F180" s="279"/>
      <c r="G180" s="273"/>
      <c r="H180" s="239">
        <f t="shared" si="73"/>
        <v>46206</v>
      </c>
      <c r="I180" s="239">
        <f t="shared" si="71"/>
        <v>46213</v>
      </c>
      <c r="J180" s="271">
        <f t="shared" ref="J180:L180" si="79">I180+2</f>
        <v>46215</v>
      </c>
      <c r="K180" s="271">
        <f t="shared" si="79"/>
        <v>46217</v>
      </c>
      <c r="L180" s="271">
        <f t="shared" si="79"/>
        <v>46219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646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517</v>
      </c>
      <c r="B183" s="227"/>
      <c r="C183" s="228" t="s">
        <v>518</v>
      </c>
      <c r="D183" s="229" t="s">
        <v>519</v>
      </c>
      <c r="E183" s="274"/>
      <c r="F183" s="230"/>
      <c r="G183" s="165" t="s">
        <v>596</v>
      </c>
      <c r="H183" s="163" t="s">
        <v>544</v>
      </c>
      <c r="I183" s="163" t="s">
        <v>647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521</v>
      </c>
      <c r="E184" s="229" t="s">
        <v>637</v>
      </c>
      <c r="F184" s="230"/>
      <c r="G184" s="165"/>
      <c r="H184" s="163" t="s">
        <v>637</v>
      </c>
      <c r="I184" s="163" t="s">
        <v>530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80">D185+1</f>
        <v>1</v>
      </c>
      <c r="F185" s="279"/>
      <c r="G185" s="270" t="s">
        <v>648</v>
      </c>
      <c r="H185" s="239">
        <f t="shared" ref="H185:H189" si="81">E185+18</f>
        <v>19</v>
      </c>
      <c r="I185" s="271">
        <f t="shared" ref="I185:I189" si="82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83">D185+7</f>
        <v>7</v>
      </c>
      <c r="E186" s="278">
        <f t="shared" si="80"/>
        <v>8</v>
      </c>
      <c r="F186" s="279"/>
      <c r="G186" s="272"/>
      <c r="H186" s="239">
        <f t="shared" si="81"/>
        <v>26</v>
      </c>
      <c r="I186" s="271">
        <f t="shared" si="82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428</v>
      </c>
      <c r="D187" s="236">
        <f t="shared" si="83"/>
        <v>14</v>
      </c>
      <c r="E187" s="278">
        <f t="shared" si="80"/>
        <v>15</v>
      </c>
      <c r="F187" s="279"/>
      <c r="G187" s="272"/>
      <c r="H187" s="239">
        <f t="shared" si="81"/>
        <v>33</v>
      </c>
      <c r="I187" s="271">
        <f t="shared" si="82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83"/>
        <v>21</v>
      </c>
      <c r="E188" s="278">
        <f t="shared" si="80"/>
        <v>22</v>
      </c>
      <c r="F188" s="279"/>
      <c r="G188" s="272"/>
      <c r="H188" s="239">
        <f t="shared" si="81"/>
        <v>40</v>
      </c>
      <c r="I188" s="271">
        <f t="shared" si="82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83"/>
        <v>28</v>
      </c>
      <c r="E189" s="278">
        <f t="shared" si="80"/>
        <v>29</v>
      </c>
      <c r="F189" s="279"/>
      <c r="G189" s="273"/>
      <c r="H189" s="239">
        <f t="shared" si="81"/>
        <v>47</v>
      </c>
      <c r="I189" s="271">
        <f t="shared" si="82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649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517</v>
      </c>
      <c r="B192" s="227"/>
      <c r="C192" s="228" t="s">
        <v>518</v>
      </c>
      <c r="D192" s="229" t="s">
        <v>519</v>
      </c>
      <c r="E192" s="274"/>
      <c r="F192" s="230"/>
      <c r="G192" s="165" t="s">
        <v>596</v>
      </c>
      <c r="H192" s="163" t="s">
        <v>650</v>
      </c>
      <c r="I192" s="163" t="s">
        <v>651</v>
      </c>
      <c r="J192" s="163" t="s">
        <v>652</v>
      </c>
      <c r="K192" s="7"/>
    </row>
    <row r="193" s="100" customFormat="1" hidden="1" spans="1:15">
      <c r="A193" s="232"/>
      <c r="B193" s="232"/>
      <c r="C193" s="233"/>
      <c r="D193" s="231" t="s">
        <v>521</v>
      </c>
      <c r="E193" s="229" t="s">
        <v>538</v>
      </c>
      <c r="F193" s="230"/>
      <c r="G193" s="165"/>
      <c r="H193" s="163" t="s">
        <v>637</v>
      </c>
      <c r="I193" s="163" t="s">
        <v>530</v>
      </c>
      <c r="J193" s="163" t="s">
        <v>539</v>
      </c>
      <c r="K193" s="7"/>
    </row>
    <row r="194" s="100" customFormat="1" ht="18" hidden="1" customHeight="1" spans="1:15">
      <c r="A194" s="234" t="s">
        <v>653</v>
      </c>
      <c r="B194" s="234" t="s">
        <v>654</v>
      </c>
      <c r="C194" s="235">
        <v>2040</v>
      </c>
      <c r="D194" s="236">
        <f>D9+1</f>
        <v>1</v>
      </c>
      <c r="E194" s="278">
        <f t="shared" ref="E194:E198" si="84">D194+1</f>
        <v>2</v>
      </c>
      <c r="F194" s="279"/>
      <c r="G194" s="270" t="s">
        <v>655</v>
      </c>
      <c r="H194" s="239">
        <f t="shared" ref="H194:H198" si="85">E194+10</f>
        <v>12</v>
      </c>
      <c r="I194" s="271">
        <f t="shared" ref="I194:I198" si="86">H194+13</f>
        <v>25</v>
      </c>
      <c r="J194" s="271">
        <f t="shared" ref="J194:J198" si="87">I194+1</f>
        <v>26</v>
      </c>
      <c r="K194" s="7"/>
    </row>
    <row r="195" s="100" customFormat="1" ht="18" hidden="1" customHeight="1" spans="1:15">
      <c r="A195" s="234" t="s">
        <v>653</v>
      </c>
      <c r="B195" s="234" t="s">
        <v>654</v>
      </c>
      <c r="C195" s="235">
        <v>2041</v>
      </c>
      <c r="D195" s="236">
        <f t="shared" ref="D195:D198" si="88">D194+7</f>
        <v>8</v>
      </c>
      <c r="E195" s="278">
        <f t="shared" si="84"/>
        <v>9</v>
      </c>
      <c r="F195" s="279"/>
      <c r="G195" s="272"/>
      <c r="H195" s="239">
        <f t="shared" si="85"/>
        <v>19</v>
      </c>
      <c r="I195" s="271">
        <f t="shared" si="86"/>
        <v>32</v>
      </c>
      <c r="J195" s="271">
        <f t="shared" si="87"/>
        <v>33</v>
      </c>
      <c r="K195" s="7"/>
    </row>
    <row r="196" s="100" customFormat="1" ht="18" hidden="1" customHeight="1" spans="1:15">
      <c r="A196" s="234" t="s">
        <v>653</v>
      </c>
      <c r="B196" s="234" t="s">
        <v>654</v>
      </c>
      <c r="C196" s="235">
        <v>2042</v>
      </c>
      <c r="D196" s="236">
        <f t="shared" si="88"/>
        <v>15</v>
      </c>
      <c r="E196" s="278">
        <f t="shared" si="84"/>
        <v>16</v>
      </c>
      <c r="F196" s="279"/>
      <c r="G196" s="272"/>
      <c r="H196" s="239">
        <f t="shared" si="85"/>
        <v>26</v>
      </c>
      <c r="I196" s="271">
        <f t="shared" si="86"/>
        <v>39</v>
      </c>
      <c r="J196" s="271">
        <f t="shared" si="87"/>
        <v>40</v>
      </c>
      <c r="K196" s="7"/>
    </row>
    <row r="197" s="100" customFormat="1" ht="18" hidden="1" customHeight="1" spans="1:15">
      <c r="A197" s="234" t="s">
        <v>653</v>
      </c>
      <c r="B197" s="234" t="s">
        <v>654</v>
      </c>
      <c r="C197" s="235">
        <v>2043</v>
      </c>
      <c r="D197" s="236">
        <f t="shared" si="88"/>
        <v>22</v>
      </c>
      <c r="E197" s="278">
        <f t="shared" si="84"/>
        <v>23</v>
      </c>
      <c r="F197" s="279"/>
      <c r="G197" s="272"/>
      <c r="H197" s="239">
        <f t="shared" si="85"/>
        <v>33</v>
      </c>
      <c r="I197" s="271">
        <f t="shared" si="86"/>
        <v>46</v>
      </c>
      <c r="J197" s="271">
        <f t="shared" si="87"/>
        <v>47</v>
      </c>
      <c r="K197" s="7"/>
    </row>
    <row r="198" s="7" customFormat="1" ht="18" hidden="1" customHeight="1" spans="1:15">
      <c r="A198" s="234" t="s">
        <v>653</v>
      </c>
      <c r="B198" s="234" t="s">
        <v>654</v>
      </c>
      <c r="C198" s="235">
        <v>2044</v>
      </c>
      <c r="D198" s="236">
        <f t="shared" si="88"/>
        <v>29</v>
      </c>
      <c r="E198" s="278">
        <f t="shared" si="84"/>
        <v>30</v>
      </c>
      <c r="F198" s="279"/>
      <c r="G198" s="273"/>
      <c r="H198" s="239">
        <f t="shared" si="85"/>
        <v>40</v>
      </c>
      <c r="I198" s="271">
        <f t="shared" si="86"/>
        <v>53</v>
      </c>
      <c r="J198" s="271">
        <f t="shared" si="87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656</v>
      </c>
      <c r="B200" s="98"/>
      <c r="C200" s="98" t="s">
        <v>657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658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457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workbookViewId="0">
      <selection activeCell="K41" sqref="K41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659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512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513</v>
      </c>
      <c r="E4" s="154"/>
      <c r="F4" s="154"/>
      <c r="G4" s="155"/>
      <c r="H4" s="145" t="s">
        <v>514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515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516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517</v>
      </c>
      <c r="B7" s="164"/>
      <c r="C7" s="165" t="s">
        <v>518</v>
      </c>
      <c r="D7" s="166" t="s">
        <v>519</v>
      </c>
      <c r="E7" s="167"/>
      <c r="F7" s="163" t="s">
        <v>520</v>
      </c>
      <c r="G7" s="163"/>
    </row>
    <row r="8" s="7" customFormat="1" ht="14.25" hidden="1" customHeight="1" spans="1:14">
      <c r="A8" s="163"/>
      <c r="B8" s="168"/>
      <c r="C8" s="165"/>
      <c r="D8" s="163" t="s">
        <v>521</v>
      </c>
      <c r="E8" s="163" t="s">
        <v>522</v>
      </c>
      <c r="F8" s="163" t="s">
        <v>523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524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525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526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517</v>
      </c>
      <c r="B18" s="181"/>
      <c r="C18" s="182" t="s">
        <v>518</v>
      </c>
      <c r="D18" s="166" t="s">
        <v>519</v>
      </c>
      <c r="E18" s="167"/>
      <c r="F18" s="166" t="s">
        <v>527</v>
      </c>
      <c r="G18" s="167"/>
      <c r="H18" s="183" t="s">
        <v>528</v>
      </c>
      <c r="I18" s="183" t="s">
        <v>529</v>
      </c>
    </row>
    <row r="19" s="7" customFormat="1" spans="1:14">
      <c r="A19" s="184"/>
      <c r="B19" s="184"/>
      <c r="C19" s="185"/>
      <c r="D19" s="183" t="s">
        <v>521</v>
      </c>
      <c r="E19" s="183" t="s">
        <v>522</v>
      </c>
      <c r="F19" s="163" t="s">
        <v>530</v>
      </c>
      <c r="G19" s="163"/>
      <c r="H19" s="183" t="s">
        <v>531</v>
      </c>
      <c r="I19" s="183" t="s">
        <v>530</v>
      </c>
    </row>
    <row r="20" s="7" customFormat="1" ht="18" customHeight="1" spans="1:14">
      <c r="A20" s="186" t="s">
        <v>540</v>
      </c>
      <c r="B20" s="186" t="s">
        <v>541</v>
      </c>
      <c r="C20" s="187">
        <v>2610</v>
      </c>
      <c r="D20" s="172">
        <v>46141</v>
      </c>
      <c r="E20" s="172">
        <f t="shared" ref="E20:E24" si="0">D20+1</f>
        <v>46142</v>
      </c>
      <c r="F20" s="188">
        <f t="shared" ref="F20:F24" si="1">E20+12</f>
        <v>46154</v>
      </c>
      <c r="G20" s="189"/>
      <c r="H20" s="172">
        <f t="shared" ref="H20:H24" si="2">F20+5</f>
        <v>46159</v>
      </c>
      <c r="I20" s="172">
        <f t="shared" ref="I20:I24" si="3">H20+2</f>
        <v>46161</v>
      </c>
      <c r="J20" s="190"/>
      <c r="K20" s="100"/>
      <c r="L20" s="100"/>
    </row>
    <row r="21" s="7" customFormat="1" ht="18" customHeight="1" spans="1:14">
      <c r="A21" s="186" t="s">
        <v>17</v>
      </c>
      <c r="B21" s="186" t="s">
        <v>18</v>
      </c>
      <c r="C21" s="187">
        <v>2610</v>
      </c>
      <c r="D21" s="172">
        <f t="shared" ref="D21:D24" si="4">D20+7</f>
        <v>46148</v>
      </c>
      <c r="E21" s="172">
        <f t="shared" si="0"/>
        <v>46149</v>
      </c>
      <c r="F21" s="188">
        <f t="shared" si="1"/>
        <v>46161</v>
      </c>
      <c r="G21" s="189"/>
      <c r="H21" s="172">
        <f t="shared" si="2"/>
        <v>46166</v>
      </c>
      <c r="I21" s="172">
        <f t="shared" si="3"/>
        <v>46168</v>
      </c>
    </row>
    <row r="22" s="7" customFormat="1" ht="18" customHeight="1" spans="1:14">
      <c r="A22" s="186" t="s">
        <v>278</v>
      </c>
      <c r="B22" s="191" t="s">
        <v>279</v>
      </c>
      <c r="C22" s="187">
        <v>2610</v>
      </c>
      <c r="D22" s="172">
        <f t="shared" si="4"/>
        <v>46155</v>
      </c>
      <c r="E22" s="172">
        <f t="shared" si="0"/>
        <v>46156</v>
      </c>
      <c r="F22" s="188">
        <f t="shared" si="1"/>
        <v>46168</v>
      </c>
      <c r="G22" s="189"/>
      <c r="H22" s="172">
        <f t="shared" si="2"/>
        <v>46173</v>
      </c>
      <c r="I22" s="172">
        <f t="shared" si="3"/>
        <v>46175</v>
      </c>
    </row>
    <row r="23" s="7" customFormat="1" ht="18" customHeight="1" spans="1:14">
      <c r="A23" s="186" t="s">
        <v>272</v>
      </c>
      <c r="B23" s="186" t="s">
        <v>273</v>
      </c>
      <c r="C23" s="187">
        <v>2610</v>
      </c>
      <c r="D23" s="172">
        <f t="shared" si="4"/>
        <v>46162</v>
      </c>
      <c r="E23" s="172">
        <f t="shared" si="0"/>
        <v>46163</v>
      </c>
      <c r="F23" s="188">
        <f>E23+13</f>
        <v>46176</v>
      </c>
      <c r="G23" s="189"/>
      <c r="H23" s="172">
        <f t="shared" si="2"/>
        <v>46181</v>
      </c>
      <c r="I23" s="172">
        <f t="shared" si="3"/>
        <v>46183</v>
      </c>
    </row>
    <row r="24" s="7" customFormat="1" ht="18" customHeight="1" spans="1:14">
      <c r="A24" s="186" t="s">
        <v>540</v>
      </c>
      <c r="B24" s="186" t="s">
        <v>541</v>
      </c>
      <c r="C24" s="187">
        <v>2612</v>
      </c>
      <c r="D24" s="172">
        <f t="shared" si="4"/>
        <v>46169</v>
      </c>
      <c r="E24" s="172">
        <f t="shared" si="0"/>
        <v>46170</v>
      </c>
      <c r="F24" s="188">
        <f>E24+13</f>
        <v>46183</v>
      </c>
      <c r="G24" s="189"/>
      <c r="H24" s="172">
        <f t="shared" si="2"/>
        <v>46188</v>
      </c>
      <c r="I24" s="172">
        <f t="shared" si="3"/>
        <v>46190</v>
      </c>
    </row>
    <row r="25" s="2" customFormat="1" ht="15.95" customHeight="1" spans="1:14">
      <c r="A25" s="174" t="s">
        <v>533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535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517</v>
      </c>
      <c r="B29" s="181"/>
      <c r="C29" s="182" t="s">
        <v>518</v>
      </c>
      <c r="D29" s="166" t="s">
        <v>519</v>
      </c>
      <c r="E29" s="167"/>
      <c r="F29" s="166" t="s">
        <v>536</v>
      </c>
      <c r="G29" s="167"/>
      <c r="H29" s="183" t="s">
        <v>537</v>
      </c>
      <c r="I29" s="192"/>
      <c r="J29" s="192"/>
    </row>
    <row r="30" s="7" customFormat="1" spans="1:14">
      <c r="A30" s="184"/>
      <c r="B30" s="184"/>
      <c r="C30" s="185"/>
      <c r="D30" s="183" t="s">
        <v>521</v>
      </c>
      <c r="E30" s="183" t="s">
        <v>538</v>
      </c>
      <c r="F30" s="163" t="s">
        <v>539</v>
      </c>
      <c r="G30" s="163"/>
      <c r="H30" s="183" t="s">
        <v>523</v>
      </c>
      <c r="I30" s="192"/>
      <c r="J30" s="192"/>
    </row>
    <row r="31" s="7" customFormat="1" ht="18" customHeight="1" spans="1:14">
      <c r="A31" s="186" t="s">
        <v>269</v>
      </c>
      <c r="B31" s="186" t="s">
        <v>270</v>
      </c>
      <c r="C31" s="187" t="s">
        <v>429</v>
      </c>
      <c r="D31" s="172">
        <v>46143</v>
      </c>
      <c r="E31" s="172">
        <f>D31</f>
        <v>46143</v>
      </c>
      <c r="F31" s="188">
        <f>E31+11</f>
        <v>46154</v>
      </c>
      <c r="G31" s="189"/>
      <c r="H31" s="172">
        <f>E31+15</f>
        <v>46158</v>
      </c>
      <c r="I31" s="192"/>
      <c r="J31" s="193"/>
    </row>
    <row r="32" s="7" customFormat="1" ht="18" customHeight="1" spans="1:14">
      <c r="A32" s="186" t="s">
        <v>14</v>
      </c>
      <c r="B32" s="186" t="s">
        <v>532</v>
      </c>
      <c r="C32" s="187">
        <v>2612</v>
      </c>
      <c r="D32" s="172">
        <f t="shared" ref="D32:D35" si="5">D31+7</f>
        <v>46150</v>
      </c>
      <c r="E32" s="172">
        <f>D32</f>
        <v>46150</v>
      </c>
      <c r="F32" s="188">
        <f>E32+11</f>
        <v>46161</v>
      </c>
      <c r="G32" s="189"/>
      <c r="H32" s="172">
        <f>E32+15</f>
        <v>46165</v>
      </c>
      <c r="I32" s="192"/>
      <c r="J32" s="193"/>
    </row>
    <row r="33" s="7" customFormat="1" ht="18" customHeight="1" spans="1:14">
      <c r="A33" s="186" t="s">
        <v>10</v>
      </c>
      <c r="B33" s="186" t="s">
        <v>11</v>
      </c>
      <c r="C33" s="187">
        <v>2612</v>
      </c>
      <c r="D33" s="172">
        <f t="shared" si="5"/>
        <v>46157</v>
      </c>
      <c r="E33" s="172">
        <f>D33</f>
        <v>46157</v>
      </c>
      <c r="F33" s="188">
        <f>E33+11</f>
        <v>46168</v>
      </c>
      <c r="G33" s="189"/>
      <c r="H33" s="172">
        <f>E33+15</f>
        <v>46172</v>
      </c>
      <c r="I33" s="192"/>
      <c r="J33" s="193"/>
    </row>
    <row r="34" s="7" customFormat="1" ht="18" customHeight="1" spans="1:14">
      <c r="A34" s="186" t="s">
        <v>269</v>
      </c>
      <c r="B34" s="186" t="s">
        <v>270</v>
      </c>
      <c r="C34" s="187">
        <v>2612</v>
      </c>
      <c r="D34" s="172">
        <f t="shared" si="5"/>
        <v>46164</v>
      </c>
      <c r="E34" s="172">
        <f>D34</f>
        <v>46164</v>
      </c>
      <c r="F34" s="188">
        <f>E34+11</f>
        <v>46175</v>
      </c>
      <c r="G34" s="189"/>
      <c r="H34" s="172">
        <f>E34+15</f>
        <v>46179</v>
      </c>
      <c r="I34" s="192"/>
      <c r="J34" s="193"/>
    </row>
    <row r="35" s="7" customFormat="1" ht="18" customHeight="1" spans="1:14">
      <c r="A35" s="186" t="s">
        <v>14</v>
      </c>
      <c r="B35" s="186" t="s">
        <v>532</v>
      </c>
      <c r="C35" s="187">
        <v>2614</v>
      </c>
      <c r="D35" s="172">
        <f t="shared" si="5"/>
        <v>46171</v>
      </c>
      <c r="E35" s="172">
        <f>D35</f>
        <v>46171</v>
      </c>
      <c r="F35" s="188">
        <f>E35+11</f>
        <v>46182</v>
      </c>
      <c r="G35" s="189"/>
      <c r="H35" s="172">
        <f>E35+15</f>
        <v>46186</v>
      </c>
      <c r="I35" s="192"/>
      <c r="J35" s="193"/>
    </row>
    <row r="36" s="2" customFormat="1" ht="15.95" customHeight="1" spans="1:14">
      <c r="A36" s="174" t="s">
        <v>524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543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517</v>
      </c>
      <c r="B40" s="181"/>
      <c r="C40" s="182" t="s">
        <v>518</v>
      </c>
      <c r="D40" s="166" t="s">
        <v>519</v>
      </c>
      <c r="E40" s="167"/>
      <c r="F40" s="166" t="s">
        <v>544</v>
      </c>
      <c r="G40" s="167"/>
      <c r="H40" s="183" t="s">
        <v>545</v>
      </c>
      <c r="I40" s="183" t="s">
        <v>546</v>
      </c>
    </row>
    <row r="41" s="7" customFormat="1" spans="1:14">
      <c r="A41" s="184"/>
      <c r="B41" s="184"/>
      <c r="C41" s="185"/>
      <c r="D41" s="183" t="s">
        <v>521</v>
      </c>
      <c r="E41" s="183" t="s">
        <v>522</v>
      </c>
      <c r="F41" s="166" t="s">
        <v>539</v>
      </c>
      <c r="G41" s="167"/>
      <c r="H41" s="183" t="s">
        <v>547</v>
      </c>
      <c r="I41" s="183" t="s">
        <v>547</v>
      </c>
    </row>
    <row r="42" s="7" customFormat="1" ht="18" customHeight="1" spans="1:14">
      <c r="A42" s="186" t="s">
        <v>188</v>
      </c>
      <c r="B42" s="186" t="s">
        <v>189</v>
      </c>
      <c r="C42" s="187">
        <v>2612</v>
      </c>
      <c r="D42" s="172">
        <v>46144</v>
      </c>
      <c r="E42" s="172">
        <f>D42+1</f>
        <v>46145</v>
      </c>
      <c r="F42" s="188">
        <f>E42+8</f>
        <v>46153</v>
      </c>
      <c r="G42" s="189"/>
      <c r="H42" s="172">
        <f>F42+2</f>
        <v>46155</v>
      </c>
      <c r="I42" s="172">
        <f>H42+1</f>
        <v>46156</v>
      </c>
    </row>
    <row r="43" s="7" customFormat="1" ht="18" customHeight="1" spans="1:14">
      <c r="A43" s="186" t="s">
        <v>548</v>
      </c>
      <c r="B43" s="186" t="s">
        <v>549</v>
      </c>
      <c r="C43" s="194">
        <v>2618</v>
      </c>
      <c r="D43" s="172">
        <f t="shared" ref="D43:D46" si="6">D42+7</f>
        <v>46151</v>
      </c>
      <c r="E43" s="172">
        <f>D43+1</f>
        <v>46152</v>
      </c>
      <c r="F43" s="188">
        <f>E43+8</f>
        <v>46160</v>
      </c>
      <c r="G43" s="189"/>
      <c r="H43" s="172">
        <f>F43+2</f>
        <v>46162</v>
      </c>
      <c r="I43" s="172">
        <f>H43+1</f>
        <v>46163</v>
      </c>
    </row>
    <row r="44" s="7" customFormat="1" ht="18" customHeight="1" spans="1:14">
      <c r="A44" s="186" t="s">
        <v>281</v>
      </c>
      <c r="B44" s="186" t="s">
        <v>282</v>
      </c>
      <c r="C44" s="187">
        <v>2614</v>
      </c>
      <c r="D44" s="172">
        <f t="shared" si="6"/>
        <v>46158</v>
      </c>
      <c r="E44" s="172">
        <f>D44+1</f>
        <v>46159</v>
      </c>
      <c r="F44" s="188">
        <f>E44+8</f>
        <v>46167</v>
      </c>
      <c r="G44" s="189"/>
      <c r="H44" s="172">
        <f>F44+2</f>
        <v>46169</v>
      </c>
      <c r="I44" s="172">
        <f>H44+1</f>
        <v>46170</v>
      </c>
    </row>
    <row r="45" s="7" customFormat="1" ht="18" customHeight="1" spans="1:14">
      <c r="A45" s="186" t="s">
        <v>188</v>
      </c>
      <c r="B45" s="186" t="s">
        <v>189</v>
      </c>
      <c r="C45" s="187">
        <v>2614</v>
      </c>
      <c r="D45" s="172">
        <f t="shared" si="6"/>
        <v>46165</v>
      </c>
      <c r="E45" s="172">
        <f>D45+1</f>
        <v>46166</v>
      </c>
      <c r="F45" s="188">
        <f>E45+8</f>
        <v>46174</v>
      </c>
      <c r="G45" s="189"/>
      <c r="H45" s="172">
        <f>F45+2</f>
        <v>46176</v>
      </c>
      <c r="I45" s="172">
        <f>H45+1</f>
        <v>46177</v>
      </c>
    </row>
    <row r="46" s="7" customFormat="1" ht="18" customHeight="1" spans="1:14">
      <c r="A46" s="186" t="s">
        <v>548</v>
      </c>
      <c r="B46" s="186" t="s">
        <v>549</v>
      </c>
      <c r="C46" s="187">
        <v>2620</v>
      </c>
      <c r="D46" s="172">
        <f t="shared" si="6"/>
        <v>46172</v>
      </c>
      <c r="E46" s="172">
        <f>D46+1</f>
        <v>46173</v>
      </c>
      <c r="F46" s="188">
        <f>E46+8</f>
        <v>46181</v>
      </c>
      <c r="G46" s="189"/>
      <c r="H46" s="172">
        <f>F46+2</f>
        <v>46183</v>
      </c>
      <c r="I46" s="172">
        <f>H46+1</f>
        <v>46184</v>
      </c>
    </row>
    <row r="47" s="2" customFormat="1" ht="15.95" customHeight="1" spans="1:14">
      <c r="A47" s="174" t="s">
        <v>533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550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hidden="1" customHeight="1" spans="1:14">
      <c r="A51" s="181" t="s">
        <v>517</v>
      </c>
      <c r="B51" s="181"/>
      <c r="C51" s="182" t="s">
        <v>518</v>
      </c>
      <c r="D51" s="166" t="s">
        <v>519</v>
      </c>
      <c r="E51" s="167"/>
      <c r="F51" s="166" t="s">
        <v>551</v>
      </c>
      <c r="G51" s="167"/>
      <c r="H51" s="183" t="s">
        <v>552</v>
      </c>
      <c r="I51" s="183" t="s">
        <v>553</v>
      </c>
    </row>
    <row r="52" s="7" customFormat="1" hidden="1" spans="1:14">
      <c r="A52" s="184"/>
      <c r="B52" s="184"/>
      <c r="C52" s="185"/>
      <c r="D52" s="183" t="s">
        <v>521</v>
      </c>
      <c r="E52" s="183" t="s">
        <v>522</v>
      </c>
      <c r="F52" s="166" t="s">
        <v>539</v>
      </c>
      <c r="G52" s="167"/>
      <c r="H52" s="183" t="s">
        <v>547</v>
      </c>
      <c r="I52" s="183" t="s">
        <v>547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 t="shared" ref="E53:E57" si="7">D53+1</f>
        <v>46024</v>
      </c>
      <c r="F53" s="188">
        <f t="shared" ref="F53:F57" si="8">E53+20</f>
        <v>46044</v>
      </c>
      <c r="G53" s="189"/>
      <c r="H53" s="172">
        <f t="shared" ref="H53:H57" si="9">F53+2</f>
        <v>46046</v>
      </c>
      <c r="I53" s="172">
        <f t="shared" ref="I53:I57" si="10"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554</v>
      </c>
      <c r="D54" s="172">
        <f>D53+7</f>
        <v>46030</v>
      </c>
      <c r="E54" s="172">
        <f t="shared" si="7"/>
        <v>46031</v>
      </c>
      <c r="F54" s="188">
        <f t="shared" si="8"/>
        <v>46051</v>
      </c>
      <c r="G54" s="189"/>
      <c r="H54" s="172">
        <f t="shared" si="9"/>
        <v>46053</v>
      </c>
      <c r="I54" s="172">
        <f t="shared" si="10"/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533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456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555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517</v>
      </c>
      <c r="B62" s="181"/>
      <c r="C62" s="182" t="s">
        <v>518</v>
      </c>
      <c r="D62" s="166" t="s">
        <v>519</v>
      </c>
      <c r="E62" s="167"/>
      <c r="F62" s="166" t="s">
        <v>556</v>
      </c>
      <c r="G62" s="167"/>
      <c r="H62" s="163" t="s">
        <v>557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521</v>
      </c>
      <c r="E63" s="183" t="s">
        <v>538</v>
      </c>
      <c r="F63" s="166" t="s">
        <v>547</v>
      </c>
      <c r="G63" s="167"/>
      <c r="H63" s="163" t="s">
        <v>531</v>
      </c>
    </row>
    <row r="64" s="7" customFormat="1" ht="18" hidden="1" customHeight="1" spans="1:14">
      <c r="A64" s="196" t="s">
        <v>558</v>
      </c>
      <c r="B64" s="196" t="s">
        <v>559</v>
      </c>
      <c r="C64" s="197">
        <v>1512</v>
      </c>
      <c r="D64" s="172">
        <v>42224</v>
      </c>
      <c r="E64" s="198">
        <f>D64+1</f>
        <v>42225</v>
      </c>
      <c r="F64" s="188">
        <f t="shared" ref="F64:F68" si="11">E64+11</f>
        <v>42236</v>
      </c>
      <c r="G64" s="189"/>
      <c r="H64" s="199">
        <f t="shared" ref="H64:H68" si="12">F64+3</f>
        <v>42239</v>
      </c>
    </row>
    <row r="65" s="7" customFormat="1" ht="18" hidden="1" customHeight="1" spans="1:14">
      <c r="A65" s="169" t="s">
        <v>560</v>
      </c>
      <c r="B65" s="170" t="s">
        <v>561</v>
      </c>
      <c r="C65" s="171">
        <v>1520</v>
      </c>
      <c r="D65" s="172">
        <f t="shared" ref="D65:D68" si="13">D64+7</f>
        <v>42231</v>
      </c>
      <c r="E65" s="198">
        <f>D65+1</f>
        <v>42232</v>
      </c>
      <c r="F65" s="188">
        <f t="shared" si="11"/>
        <v>42243</v>
      </c>
      <c r="G65" s="189"/>
      <c r="H65" s="199">
        <f t="shared" si="12"/>
        <v>42246</v>
      </c>
    </row>
    <row r="66" s="7" customFormat="1" ht="12.75" hidden="1" customHeight="1" spans="1:14">
      <c r="A66" s="196" t="s">
        <v>562</v>
      </c>
      <c r="B66" s="196" t="s">
        <v>563</v>
      </c>
      <c r="C66" s="187">
        <v>1509</v>
      </c>
      <c r="D66" s="172">
        <f t="shared" si="13"/>
        <v>42238</v>
      </c>
      <c r="E66" s="172">
        <f t="shared" ref="E66:E68" si="14">E65+7</f>
        <v>42239</v>
      </c>
      <c r="F66" s="188">
        <f t="shared" si="11"/>
        <v>42250</v>
      </c>
      <c r="G66" s="189"/>
      <c r="H66" s="199">
        <f t="shared" si="12"/>
        <v>42253</v>
      </c>
    </row>
    <row r="67" s="7" customFormat="1" ht="18" hidden="1" customHeight="1" spans="1:14">
      <c r="A67" s="200"/>
      <c r="B67" s="200"/>
      <c r="C67" s="201"/>
      <c r="D67" s="172">
        <f t="shared" si="13"/>
        <v>42245</v>
      </c>
      <c r="E67" s="172">
        <f t="shared" si="14"/>
        <v>42246</v>
      </c>
      <c r="F67" s="188">
        <f t="shared" si="11"/>
        <v>42257</v>
      </c>
      <c r="G67" s="189"/>
      <c r="H67" s="199">
        <f t="shared" si="12"/>
        <v>42260</v>
      </c>
    </row>
    <row r="68" s="7" customFormat="1" ht="18" hidden="1" customHeight="1" spans="1:14">
      <c r="A68" s="200"/>
      <c r="B68" s="200"/>
      <c r="C68" s="202"/>
      <c r="D68" s="172">
        <f t="shared" si="13"/>
        <v>42252</v>
      </c>
      <c r="E68" s="172">
        <f t="shared" si="14"/>
        <v>42253</v>
      </c>
      <c r="F68" s="188">
        <f t="shared" si="11"/>
        <v>42264</v>
      </c>
      <c r="G68" s="189"/>
      <c r="H68" s="199">
        <f t="shared" si="12"/>
        <v>42267</v>
      </c>
    </row>
    <row r="69" s="2" customFormat="1" ht="15.75" hidden="1" customHeight="1" spans="1:14">
      <c r="A69" s="203" t="s">
        <v>564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565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566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517</v>
      </c>
      <c r="B74" s="181"/>
      <c r="C74" s="182" t="s">
        <v>518</v>
      </c>
      <c r="D74" s="166" t="s">
        <v>519</v>
      </c>
      <c r="E74" s="167"/>
      <c r="F74" s="183" t="s">
        <v>520</v>
      </c>
      <c r="G74" s="183"/>
      <c r="H74" s="183" t="s">
        <v>567</v>
      </c>
      <c r="I74" s="198" t="s">
        <v>546</v>
      </c>
    </row>
    <row r="75" s="7" customFormat="1" hidden="1" spans="1:14">
      <c r="A75" s="184"/>
      <c r="B75" s="184"/>
      <c r="C75" s="185"/>
      <c r="D75" s="183" t="s">
        <v>521</v>
      </c>
      <c r="E75" s="183" t="s">
        <v>568</v>
      </c>
      <c r="F75" s="183" t="s">
        <v>531</v>
      </c>
      <c r="G75" s="183"/>
      <c r="H75" s="183" t="s">
        <v>530</v>
      </c>
      <c r="I75" s="183" t="s">
        <v>547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569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570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534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571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517</v>
      </c>
      <c r="B84" s="181"/>
      <c r="C84" s="182" t="s">
        <v>518</v>
      </c>
      <c r="D84" s="166" t="s">
        <v>519</v>
      </c>
      <c r="E84" s="167"/>
      <c r="F84" s="183" t="s">
        <v>556</v>
      </c>
      <c r="G84" s="183"/>
      <c r="H84" s="183" t="s">
        <v>572</v>
      </c>
      <c r="I84" s="183" t="s">
        <v>573</v>
      </c>
      <c r="J84" s="183" t="s">
        <v>574</v>
      </c>
      <c r="K84" s="212"/>
    </row>
    <row r="85" s="7" customFormat="1" ht="23" customHeight="1" spans="1:14">
      <c r="A85" s="184"/>
      <c r="B85" s="184"/>
      <c r="C85" s="185"/>
      <c r="D85" s="183" t="s">
        <v>521</v>
      </c>
      <c r="E85" s="183" t="s">
        <v>538</v>
      </c>
      <c r="F85" s="183" t="s">
        <v>547</v>
      </c>
      <c r="G85" s="183"/>
      <c r="H85" s="183" t="s">
        <v>531</v>
      </c>
      <c r="I85" s="183" t="s">
        <v>547</v>
      </c>
      <c r="J85" s="183" t="s">
        <v>547</v>
      </c>
    </row>
    <row r="86" s="7" customFormat="1" ht="23" customHeight="1" spans="1:14">
      <c r="A86" s="186" t="s">
        <v>296</v>
      </c>
      <c r="B86" s="186" t="s">
        <v>297</v>
      </c>
      <c r="C86" s="187">
        <v>2608</v>
      </c>
      <c r="D86" s="172">
        <v>46144</v>
      </c>
      <c r="E86" s="198">
        <f>D86+1</f>
        <v>46145</v>
      </c>
      <c r="F86" s="172">
        <f>E86+11</f>
        <v>46156</v>
      </c>
      <c r="G86" s="172"/>
      <c r="H86" s="198">
        <f>E86+13</f>
        <v>46158</v>
      </c>
      <c r="I86" s="198">
        <f>E86+18</f>
        <v>46163</v>
      </c>
      <c r="J86" s="198">
        <f>E86+23</f>
        <v>46168</v>
      </c>
    </row>
    <row r="87" s="7" customFormat="1" ht="23" customHeight="1" spans="1:14">
      <c r="A87" s="186" t="s">
        <v>284</v>
      </c>
      <c r="B87" s="186" t="s">
        <v>285</v>
      </c>
      <c r="C87" s="187">
        <v>2606</v>
      </c>
      <c r="D87" s="172">
        <f>D86+7</f>
        <v>46151</v>
      </c>
      <c r="E87" s="198">
        <f>E86+7</f>
        <v>46152</v>
      </c>
      <c r="F87" s="172">
        <f>E87+11</f>
        <v>46163</v>
      </c>
      <c r="G87" s="172"/>
      <c r="H87" s="198">
        <f>E87+13</f>
        <v>46165</v>
      </c>
      <c r="I87" s="198">
        <f>E87+18</f>
        <v>46170</v>
      </c>
      <c r="J87" s="198">
        <f>E87+23</f>
        <v>46175</v>
      </c>
    </row>
    <row r="88" s="7" customFormat="1" ht="23" customHeight="1" spans="1:14">
      <c r="A88" s="186" t="s">
        <v>290</v>
      </c>
      <c r="B88" s="186" t="s">
        <v>291</v>
      </c>
      <c r="C88" s="187">
        <v>2608</v>
      </c>
      <c r="D88" s="172">
        <f>D87+7</f>
        <v>46158</v>
      </c>
      <c r="E88" s="198">
        <f>E87+7</f>
        <v>46159</v>
      </c>
      <c r="F88" s="172">
        <f>E88+11</f>
        <v>46170</v>
      </c>
      <c r="G88" s="172"/>
      <c r="H88" s="198">
        <f>E88+13</f>
        <v>46172</v>
      </c>
      <c r="I88" s="198">
        <f>E88+18</f>
        <v>46177</v>
      </c>
      <c r="J88" s="198">
        <f>E88+23</f>
        <v>46182</v>
      </c>
    </row>
    <row r="89" s="7" customFormat="1" ht="23" customHeight="1" spans="1:14">
      <c r="A89" s="186" t="s">
        <v>275</v>
      </c>
      <c r="B89" s="186" t="s">
        <v>276</v>
      </c>
      <c r="C89" s="187">
        <v>2610</v>
      </c>
      <c r="D89" s="172">
        <f>D88+7</f>
        <v>46165</v>
      </c>
      <c r="E89" s="198">
        <f>E88+7</f>
        <v>46166</v>
      </c>
      <c r="F89" s="172">
        <f>E89+11</f>
        <v>46177</v>
      </c>
      <c r="G89" s="172"/>
      <c r="H89" s="198">
        <f>E89+13</f>
        <v>46179</v>
      </c>
      <c r="I89" s="198">
        <f>E89+18</f>
        <v>46184</v>
      </c>
      <c r="J89" s="198">
        <f>E89+23</f>
        <v>46189</v>
      </c>
    </row>
    <row r="90" s="7" customFormat="1" ht="23" customHeight="1" spans="1:14">
      <c r="A90" s="186" t="s">
        <v>293</v>
      </c>
      <c r="B90" s="186" t="s">
        <v>294</v>
      </c>
      <c r="C90" s="187">
        <v>2608</v>
      </c>
      <c r="D90" s="172">
        <f>D89+7</f>
        <v>46172</v>
      </c>
      <c r="E90" s="198">
        <f>E89+7</f>
        <v>46173</v>
      </c>
      <c r="F90" s="172">
        <f>E90+11</f>
        <v>46184</v>
      </c>
      <c r="G90" s="172"/>
      <c r="H90" s="198">
        <f>E90+13</f>
        <v>46186</v>
      </c>
      <c r="I90" s="198">
        <f>E90+18</f>
        <v>46191</v>
      </c>
      <c r="J90" s="198">
        <f>E90+23</f>
        <v>46196</v>
      </c>
    </row>
    <row r="91" s="2" customFormat="1" ht="15.95" customHeight="1" spans="1:14">
      <c r="A91" s="174" t="s">
        <v>533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456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575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456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576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517</v>
      </c>
      <c r="B98" s="214"/>
      <c r="C98" s="215" t="s">
        <v>518</v>
      </c>
      <c r="D98" s="216" t="s">
        <v>519</v>
      </c>
      <c r="E98" s="217"/>
      <c r="F98" s="218" t="s">
        <v>577</v>
      </c>
      <c r="G98" s="219"/>
      <c r="H98" s="168" t="s">
        <v>578</v>
      </c>
      <c r="I98" s="183" t="s">
        <v>579</v>
      </c>
    </row>
    <row r="99" s="7" customFormat="1" spans="1:14">
      <c r="A99" s="184"/>
      <c r="B99" s="184"/>
      <c r="C99" s="185"/>
      <c r="D99" s="183" t="s">
        <v>521</v>
      </c>
      <c r="E99" s="183" t="s">
        <v>522</v>
      </c>
      <c r="F99" s="218" t="s">
        <v>531</v>
      </c>
      <c r="G99" s="219"/>
      <c r="H99" s="163" t="s">
        <v>547</v>
      </c>
      <c r="I99" s="183" t="s">
        <v>580</v>
      </c>
    </row>
    <row r="100" s="7" customFormat="1" ht="18" customHeight="1" spans="1:14">
      <c r="A100" s="186" t="s">
        <v>321</v>
      </c>
      <c r="B100" s="186" t="s">
        <v>322</v>
      </c>
      <c r="C100" s="187">
        <v>2609</v>
      </c>
      <c r="D100" s="172">
        <f>D31-3</f>
        <v>46140</v>
      </c>
      <c r="E100" s="198">
        <f>D100+1</f>
        <v>46141</v>
      </c>
      <c r="F100" s="188">
        <f t="shared" ref="F100:F104" si="15">E100+10</f>
        <v>46151</v>
      </c>
      <c r="G100" s="189"/>
      <c r="H100" s="199">
        <f t="shared" ref="H100:H104" si="16">E100+7</f>
        <v>46148</v>
      </c>
      <c r="I100" s="183">
        <f t="shared" ref="I100:I104" si="17">E100+9</f>
        <v>46150</v>
      </c>
    </row>
    <row r="101" s="7" customFormat="1" ht="18" customHeight="1" spans="1:14">
      <c r="A101" s="186" t="s">
        <v>581</v>
      </c>
      <c r="B101" s="186" t="s">
        <v>582</v>
      </c>
      <c r="C101" s="187" t="s">
        <v>660</v>
      </c>
      <c r="D101" s="172">
        <f>D32-3</f>
        <v>46147</v>
      </c>
      <c r="E101" s="198">
        <f>D101+1</f>
        <v>46148</v>
      </c>
      <c r="F101" s="188">
        <f t="shared" si="15"/>
        <v>46158</v>
      </c>
      <c r="G101" s="189"/>
      <c r="H101" s="199">
        <f t="shared" si="16"/>
        <v>46155</v>
      </c>
      <c r="I101" s="183">
        <f t="shared" si="17"/>
        <v>46157</v>
      </c>
    </row>
    <row r="102" s="7" customFormat="1" ht="18" customHeight="1" spans="1:14">
      <c r="A102" s="186" t="s">
        <v>321</v>
      </c>
      <c r="B102" s="186" t="s">
        <v>322</v>
      </c>
      <c r="C102" s="187">
        <v>2610</v>
      </c>
      <c r="D102" s="172">
        <f>D33-3</f>
        <v>46154</v>
      </c>
      <c r="E102" s="172">
        <f t="shared" ref="E102:E104" si="18">E101+7</f>
        <v>46155</v>
      </c>
      <c r="F102" s="188">
        <f t="shared" si="15"/>
        <v>46165</v>
      </c>
      <c r="G102" s="189"/>
      <c r="H102" s="199">
        <f t="shared" si="16"/>
        <v>46162</v>
      </c>
      <c r="I102" s="183">
        <f t="shared" si="17"/>
        <v>46164</v>
      </c>
    </row>
    <row r="103" s="7" customFormat="1" ht="18" customHeight="1" spans="1:14">
      <c r="A103" s="186" t="s">
        <v>581</v>
      </c>
      <c r="B103" s="186" t="s">
        <v>582</v>
      </c>
      <c r="C103" s="187" t="s">
        <v>661</v>
      </c>
      <c r="D103" s="172">
        <f>D34-3</f>
        <v>46161</v>
      </c>
      <c r="E103" s="172">
        <f t="shared" si="18"/>
        <v>46162</v>
      </c>
      <c r="F103" s="188">
        <f t="shared" si="15"/>
        <v>46172</v>
      </c>
      <c r="G103" s="189"/>
      <c r="H103" s="199">
        <f t="shared" si="16"/>
        <v>46169</v>
      </c>
      <c r="I103" s="183">
        <f t="shared" si="17"/>
        <v>46171</v>
      </c>
    </row>
    <row r="104" s="7" customFormat="1" ht="18" customHeight="1" spans="1:14">
      <c r="A104" s="186" t="s">
        <v>321</v>
      </c>
      <c r="B104" s="186" t="s">
        <v>322</v>
      </c>
      <c r="C104" s="187">
        <v>2611</v>
      </c>
      <c r="D104" s="172">
        <f>D35-3</f>
        <v>46168</v>
      </c>
      <c r="E104" s="172">
        <f t="shared" si="18"/>
        <v>46169</v>
      </c>
      <c r="F104" s="188">
        <f t="shared" si="15"/>
        <v>46179</v>
      </c>
      <c r="G104" s="189"/>
      <c r="H104" s="199">
        <f t="shared" si="16"/>
        <v>46176</v>
      </c>
      <c r="I104" s="183">
        <f t="shared" si="17"/>
        <v>46178</v>
      </c>
    </row>
    <row r="105" s="142" customFormat="1" ht="18" customHeight="1" spans="1:14">
      <c r="A105" s="220" t="s">
        <v>585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542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586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517</v>
      </c>
      <c r="B109" s="181"/>
      <c r="C109" s="182" t="s">
        <v>518</v>
      </c>
      <c r="D109" s="216" t="s">
        <v>519</v>
      </c>
      <c r="E109" s="217"/>
      <c r="F109" s="216" t="s">
        <v>579</v>
      </c>
      <c r="G109" s="217"/>
      <c r="H109" s="168" t="s">
        <v>578</v>
      </c>
      <c r="I109" s="168" t="s">
        <v>577</v>
      </c>
      <c r="J109" s="168"/>
      <c r="K109" s="195"/>
    </row>
    <row r="110" s="7" customFormat="1" hidden="1" spans="1:14">
      <c r="A110" s="184"/>
      <c r="B110" s="184"/>
      <c r="C110" s="185"/>
      <c r="D110" s="183" t="s">
        <v>521</v>
      </c>
      <c r="E110" s="183" t="s">
        <v>538</v>
      </c>
      <c r="F110" s="166" t="s">
        <v>580</v>
      </c>
      <c r="G110" s="167"/>
      <c r="H110" s="163" t="s">
        <v>531</v>
      </c>
      <c r="I110" s="163" t="s">
        <v>587</v>
      </c>
      <c r="J110" s="163"/>
    </row>
    <row r="111" s="7" customFormat="1" ht="18" hidden="1" customHeight="1" spans="1:14">
      <c r="A111" s="196" t="s">
        <v>588</v>
      </c>
      <c r="B111" s="186" t="s">
        <v>589</v>
      </c>
      <c r="C111" s="187">
        <v>184</v>
      </c>
      <c r="D111" s="172">
        <f t="shared" ref="D111:D115" si="19">D9+1</f>
        <v>1</v>
      </c>
      <c r="E111" s="198">
        <f>D111+1</f>
        <v>2</v>
      </c>
      <c r="F111" s="188">
        <f t="shared" ref="F111:F115" si="20">E111+6</f>
        <v>8</v>
      </c>
      <c r="G111" s="189"/>
      <c r="H111" s="199">
        <f t="shared" ref="H111:H115" si="21">F111+1</f>
        <v>9</v>
      </c>
      <c r="I111" s="224">
        <f t="shared" ref="I111:I115" si="22">H111+1</f>
        <v>10</v>
      </c>
      <c r="J111" s="225"/>
    </row>
    <row r="112" s="7" customFormat="1" ht="18" hidden="1" customHeight="1" spans="1:14">
      <c r="A112" s="196" t="s">
        <v>590</v>
      </c>
      <c r="B112" s="186" t="s">
        <v>591</v>
      </c>
      <c r="C112" s="187">
        <v>346</v>
      </c>
      <c r="D112" s="172">
        <f t="shared" si="19"/>
        <v>1</v>
      </c>
      <c r="E112" s="198">
        <f>D112+1</f>
        <v>2</v>
      </c>
      <c r="F112" s="188">
        <f t="shared" si="20"/>
        <v>8</v>
      </c>
      <c r="G112" s="189"/>
      <c r="H112" s="199">
        <f t="shared" si="21"/>
        <v>9</v>
      </c>
      <c r="I112" s="224">
        <f t="shared" si="22"/>
        <v>10</v>
      </c>
      <c r="J112" s="225"/>
    </row>
    <row r="113" s="7" customFormat="1" ht="16.5" hidden="1" customHeight="1" spans="1:14">
      <c r="A113" s="196" t="s">
        <v>588</v>
      </c>
      <c r="B113" s="186" t="s">
        <v>589</v>
      </c>
      <c r="C113" s="187">
        <v>185</v>
      </c>
      <c r="D113" s="172">
        <f t="shared" si="19"/>
        <v>1</v>
      </c>
      <c r="E113" s="172">
        <f t="shared" ref="E113:E115" si="23">E112+7</f>
        <v>9</v>
      </c>
      <c r="F113" s="188">
        <f t="shared" si="20"/>
        <v>15</v>
      </c>
      <c r="G113" s="189"/>
      <c r="H113" s="199">
        <f t="shared" si="21"/>
        <v>16</v>
      </c>
      <c r="I113" s="224">
        <f t="shared" si="22"/>
        <v>17</v>
      </c>
      <c r="J113" s="225"/>
    </row>
    <row r="114" s="7" customFormat="1" ht="18" hidden="1" customHeight="1" spans="1:14">
      <c r="A114" s="196" t="s">
        <v>590</v>
      </c>
      <c r="B114" s="186" t="s">
        <v>591</v>
      </c>
      <c r="C114" s="187">
        <v>347</v>
      </c>
      <c r="D114" s="172">
        <f t="shared" si="19"/>
        <v>1</v>
      </c>
      <c r="E114" s="172">
        <f t="shared" si="23"/>
        <v>16</v>
      </c>
      <c r="F114" s="188">
        <f t="shared" si="20"/>
        <v>22</v>
      </c>
      <c r="G114" s="189"/>
      <c r="H114" s="199">
        <f t="shared" si="21"/>
        <v>23</v>
      </c>
      <c r="I114" s="224">
        <f t="shared" si="22"/>
        <v>24</v>
      </c>
      <c r="J114" s="225"/>
    </row>
    <row r="115" s="7" customFormat="1" ht="18" hidden="1" customHeight="1" spans="1:14">
      <c r="A115" s="196" t="s">
        <v>588</v>
      </c>
      <c r="B115" s="186" t="s">
        <v>589</v>
      </c>
      <c r="C115" s="187">
        <v>186</v>
      </c>
      <c r="D115" s="172">
        <f t="shared" si="19"/>
        <v>1</v>
      </c>
      <c r="E115" s="172">
        <f t="shared" si="23"/>
        <v>23</v>
      </c>
      <c r="F115" s="188">
        <f t="shared" si="20"/>
        <v>29</v>
      </c>
      <c r="G115" s="189"/>
      <c r="H115" s="199">
        <f t="shared" si="21"/>
        <v>30</v>
      </c>
      <c r="I115" s="224">
        <f t="shared" si="22"/>
        <v>31</v>
      </c>
      <c r="J115" s="225"/>
    </row>
    <row r="116" s="2" customFormat="1" ht="15.75" hidden="1" customHeight="1" spans="1:14">
      <c r="A116" s="174" t="s">
        <v>592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525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593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594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517</v>
      </c>
      <c r="B121" s="227"/>
      <c r="C121" s="228" t="s">
        <v>518</v>
      </c>
      <c r="D121" s="229" t="s">
        <v>519</v>
      </c>
      <c r="E121" s="230"/>
      <c r="F121" s="231" t="s">
        <v>595</v>
      </c>
      <c r="G121" s="165" t="s">
        <v>596</v>
      </c>
      <c r="H121" s="163" t="s">
        <v>595</v>
      </c>
      <c r="I121" s="183" t="s">
        <v>556</v>
      </c>
      <c r="J121" s="163" t="s">
        <v>597</v>
      </c>
      <c r="K121" s="163" t="s">
        <v>598</v>
      </c>
      <c r="L121" s="163" t="s">
        <v>557</v>
      </c>
    </row>
    <row r="122" s="7" customFormat="1" hidden="1" spans="1:14">
      <c r="A122" s="232"/>
      <c r="B122" s="232"/>
      <c r="C122" s="233"/>
      <c r="D122" s="231" t="s">
        <v>521</v>
      </c>
      <c r="E122" s="231" t="s">
        <v>599</v>
      </c>
      <c r="F122" s="231" t="s">
        <v>530</v>
      </c>
      <c r="G122" s="165"/>
      <c r="H122" s="183" t="s">
        <v>600</v>
      </c>
      <c r="I122" s="183" t="s">
        <v>547</v>
      </c>
      <c r="J122" s="163" t="s">
        <v>531</v>
      </c>
      <c r="K122" s="163" t="s">
        <v>587</v>
      </c>
      <c r="L122" s="163" t="s">
        <v>530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24">D123+1</f>
        <v>1</v>
      </c>
      <c r="F123" s="236">
        <f t="shared" ref="F123:F127" si="25">E123+3</f>
        <v>4</v>
      </c>
      <c r="G123" s="238" t="s">
        <v>601</v>
      </c>
      <c r="H123" s="239">
        <f t="shared" ref="H123:H127" si="26">F123+7</f>
        <v>11</v>
      </c>
      <c r="I123" s="240">
        <f t="shared" ref="I123:I127" si="27">F123+16</f>
        <v>20</v>
      </c>
      <c r="J123" s="240">
        <f t="shared" ref="J123:J127" si="28">I123+3</f>
        <v>23</v>
      </c>
      <c r="K123" s="240">
        <f t="shared" ref="K123:K127" si="29">J123+1</f>
        <v>24</v>
      </c>
      <c r="L123" s="240">
        <f t="shared" ref="L123:L127" si="30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31">D123+7</f>
        <v>7</v>
      </c>
      <c r="E124" s="237">
        <f t="shared" si="24"/>
        <v>8</v>
      </c>
      <c r="F124" s="236">
        <f t="shared" si="25"/>
        <v>11</v>
      </c>
      <c r="G124" s="241"/>
      <c r="H124" s="239">
        <f t="shared" si="26"/>
        <v>18</v>
      </c>
      <c r="I124" s="240">
        <f t="shared" si="27"/>
        <v>27</v>
      </c>
      <c r="J124" s="240">
        <f t="shared" si="28"/>
        <v>30</v>
      </c>
      <c r="K124" s="240">
        <f t="shared" si="29"/>
        <v>31</v>
      </c>
      <c r="L124" s="240">
        <f t="shared" si="30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31"/>
        <v>14</v>
      </c>
      <c r="E125" s="237">
        <f t="shared" si="24"/>
        <v>15</v>
      </c>
      <c r="F125" s="236">
        <f t="shared" si="25"/>
        <v>18</v>
      </c>
      <c r="G125" s="241"/>
      <c r="H125" s="239">
        <f t="shared" si="26"/>
        <v>25</v>
      </c>
      <c r="I125" s="240">
        <f t="shared" si="27"/>
        <v>34</v>
      </c>
      <c r="J125" s="240">
        <f t="shared" si="28"/>
        <v>37</v>
      </c>
      <c r="K125" s="240">
        <f t="shared" si="29"/>
        <v>38</v>
      </c>
      <c r="L125" s="240">
        <f t="shared" si="30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31"/>
        <v>21</v>
      </c>
      <c r="E126" s="237">
        <f t="shared" si="24"/>
        <v>22</v>
      </c>
      <c r="F126" s="236">
        <f t="shared" si="25"/>
        <v>25</v>
      </c>
      <c r="G126" s="241"/>
      <c r="H126" s="239">
        <f t="shared" si="26"/>
        <v>32</v>
      </c>
      <c r="I126" s="240">
        <f t="shared" si="27"/>
        <v>41</v>
      </c>
      <c r="J126" s="240">
        <f t="shared" si="28"/>
        <v>44</v>
      </c>
      <c r="K126" s="240">
        <f t="shared" si="29"/>
        <v>45</v>
      </c>
      <c r="L126" s="240">
        <f t="shared" si="30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31"/>
        <v>28</v>
      </c>
      <c r="E127" s="237">
        <f t="shared" si="24"/>
        <v>29</v>
      </c>
      <c r="F127" s="236">
        <f t="shared" si="25"/>
        <v>32</v>
      </c>
      <c r="G127" s="242"/>
      <c r="H127" s="239">
        <f t="shared" si="26"/>
        <v>39</v>
      </c>
      <c r="I127" s="240">
        <f t="shared" si="27"/>
        <v>48</v>
      </c>
      <c r="J127" s="240">
        <f t="shared" si="28"/>
        <v>51</v>
      </c>
      <c r="K127" s="240">
        <f t="shared" si="29"/>
        <v>52</v>
      </c>
      <c r="L127" s="240">
        <f t="shared" si="30"/>
        <v>53</v>
      </c>
    </row>
    <row r="128" s="7" customFormat="1" spans="1:14">
      <c r="A128" s="243" t="s">
        <v>602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603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517</v>
      </c>
      <c r="B130" s="248"/>
      <c r="C130" s="249" t="s">
        <v>518</v>
      </c>
      <c r="D130" s="229" t="s">
        <v>519</v>
      </c>
      <c r="E130" s="230"/>
      <c r="F130" s="231" t="s">
        <v>556</v>
      </c>
      <c r="G130" s="165" t="s">
        <v>596</v>
      </c>
      <c r="H130" s="163" t="s">
        <v>556</v>
      </c>
      <c r="I130" s="163" t="s">
        <v>597</v>
      </c>
      <c r="J130" s="163" t="s">
        <v>598</v>
      </c>
      <c r="K130" s="163" t="s">
        <v>557</v>
      </c>
    </row>
    <row r="131" s="7" customFormat="1" hidden="1" spans="1:12">
      <c r="A131" s="250"/>
      <c r="B131" s="251"/>
      <c r="C131" s="252"/>
      <c r="D131" s="231" t="s">
        <v>521</v>
      </c>
      <c r="E131" s="231" t="s">
        <v>568</v>
      </c>
      <c r="F131" s="231" t="s">
        <v>530</v>
      </c>
      <c r="G131" s="165"/>
      <c r="H131" s="183" t="s">
        <v>568</v>
      </c>
      <c r="I131" s="163" t="s">
        <v>531</v>
      </c>
      <c r="J131" s="163" t="s">
        <v>587</v>
      </c>
      <c r="K131" s="163" t="s">
        <v>530</v>
      </c>
    </row>
    <row r="132" s="7" customFormat="1" ht="18" hidden="1" customHeight="1" spans="1:12">
      <c r="A132" s="253" t="s">
        <v>604</v>
      </c>
      <c r="B132" s="254" t="s">
        <v>605</v>
      </c>
      <c r="C132" s="255">
        <v>2302</v>
      </c>
      <c r="D132" s="236">
        <f>D76</f>
        <v>45895</v>
      </c>
      <c r="E132" s="237">
        <f t="shared" ref="E132:E136" si="32">D132+1</f>
        <v>45896</v>
      </c>
      <c r="F132" s="236">
        <f t="shared" ref="F132:F136" si="33">E132+11</f>
        <v>45907</v>
      </c>
      <c r="G132" s="238" t="s">
        <v>601</v>
      </c>
      <c r="H132" s="239">
        <f t="shared" ref="H132:H136" si="34">F132+3</f>
        <v>45910</v>
      </c>
      <c r="I132" s="240">
        <f t="shared" ref="I132:I136" si="35">H132+2</f>
        <v>45912</v>
      </c>
      <c r="J132" s="240">
        <f t="shared" ref="J132:J136" si="36">I132+1</f>
        <v>45913</v>
      </c>
      <c r="K132" s="240">
        <f t="shared" ref="K132:K136" si="37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38">D132+7</f>
        <v>45902</v>
      </c>
      <c r="E133" s="237">
        <f t="shared" si="32"/>
        <v>45903</v>
      </c>
      <c r="F133" s="236">
        <f t="shared" si="33"/>
        <v>45914</v>
      </c>
      <c r="G133" s="241"/>
      <c r="H133" s="239">
        <f t="shared" si="34"/>
        <v>45917</v>
      </c>
      <c r="I133" s="240">
        <f t="shared" si="35"/>
        <v>45919</v>
      </c>
      <c r="J133" s="240">
        <f t="shared" si="36"/>
        <v>45920</v>
      </c>
      <c r="K133" s="240">
        <f t="shared" si="37"/>
        <v>45921</v>
      </c>
    </row>
    <row r="134" s="7" customFormat="1" ht="18" hidden="1" customHeight="1" spans="1:12">
      <c r="A134" s="253"/>
      <c r="B134" s="256"/>
      <c r="C134" s="255" t="s">
        <v>429</v>
      </c>
      <c r="D134" s="236">
        <f t="shared" si="38"/>
        <v>45909</v>
      </c>
      <c r="E134" s="237">
        <f t="shared" si="32"/>
        <v>45910</v>
      </c>
      <c r="F134" s="236">
        <f t="shared" si="33"/>
        <v>45921</v>
      </c>
      <c r="G134" s="241"/>
      <c r="H134" s="239">
        <f t="shared" si="34"/>
        <v>45924</v>
      </c>
      <c r="I134" s="240">
        <f t="shared" si="35"/>
        <v>45926</v>
      </c>
      <c r="J134" s="240">
        <f t="shared" si="36"/>
        <v>45927</v>
      </c>
      <c r="K134" s="240">
        <f t="shared" si="37"/>
        <v>45928</v>
      </c>
    </row>
    <row r="135" s="7" customFormat="1" ht="18" hidden="1" customHeight="1" spans="1:12">
      <c r="A135" s="253"/>
      <c r="B135" s="254"/>
      <c r="C135" s="255" t="s">
        <v>429</v>
      </c>
      <c r="D135" s="236">
        <f t="shared" si="38"/>
        <v>45916</v>
      </c>
      <c r="E135" s="237">
        <f t="shared" si="32"/>
        <v>45917</v>
      </c>
      <c r="F135" s="236">
        <f t="shared" si="33"/>
        <v>45928</v>
      </c>
      <c r="G135" s="241"/>
      <c r="H135" s="239">
        <f t="shared" si="34"/>
        <v>45931</v>
      </c>
      <c r="I135" s="240">
        <f t="shared" si="35"/>
        <v>45933</v>
      </c>
      <c r="J135" s="240">
        <f t="shared" si="36"/>
        <v>45934</v>
      </c>
      <c r="K135" s="240">
        <f t="shared" si="37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38"/>
        <v>45923</v>
      </c>
      <c r="E136" s="237">
        <f t="shared" si="32"/>
        <v>45924</v>
      </c>
      <c r="F136" s="236">
        <f t="shared" si="33"/>
        <v>45935</v>
      </c>
      <c r="G136" s="242"/>
      <c r="H136" s="239">
        <f t="shared" si="34"/>
        <v>45938</v>
      </c>
      <c r="I136" s="240">
        <f t="shared" si="35"/>
        <v>45940</v>
      </c>
      <c r="J136" s="240">
        <f t="shared" si="36"/>
        <v>45941</v>
      </c>
      <c r="K136" s="240">
        <f t="shared" si="37"/>
        <v>45942</v>
      </c>
    </row>
    <row r="137" s="7" customFormat="1" spans="1:12">
      <c r="A137" s="257" t="s">
        <v>606</v>
      </c>
      <c r="B137" s="258"/>
      <c r="C137" s="259"/>
      <c r="D137" s="260"/>
      <c r="E137" s="257" t="s">
        <v>607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608</v>
      </c>
      <c r="B138" s="258"/>
      <c r="C138" s="259"/>
      <c r="D138" s="260"/>
      <c r="E138" s="257" t="s">
        <v>609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610</v>
      </c>
      <c r="B139" s="257"/>
      <c r="C139" s="257"/>
      <c r="D139" s="257"/>
      <c r="E139" s="257" t="s">
        <v>611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612</v>
      </c>
      <c r="B140" s="265"/>
      <c r="C140" s="265"/>
      <c r="D140" s="265"/>
      <c r="E140" s="266" t="s">
        <v>613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614</v>
      </c>
      <c r="B141" s="258"/>
      <c r="C141" s="259"/>
      <c r="D141" s="260"/>
      <c r="E141" s="257" t="s">
        <v>615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616</v>
      </c>
      <c r="B142" s="258"/>
      <c r="C142" s="259"/>
      <c r="D142" s="260"/>
      <c r="E142" s="257" t="s">
        <v>617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618</v>
      </c>
      <c r="B143" s="267"/>
      <c r="C143" s="267"/>
      <c r="D143" s="267"/>
      <c r="E143" s="266" t="s">
        <v>619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620</v>
      </c>
      <c r="B144" s="258"/>
      <c r="C144" s="259"/>
      <c r="D144" s="260"/>
      <c r="E144" s="257" t="s">
        <v>621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622</v>
      </c>
      <c r="E145" s="257" t="s">
        <v>623</v>
      </c>
    </row>
    <row r="146" s="7" customFormat="1" hidden="1" spans="1:15">
      <c r="A146" s="268" t="s">
        <v>624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517</v>
      </c>
      <c r="B147" s="227"/>
      <c r="C147" s="228" t="s">
        <v>518</v>
      </c>
      <c r="D147" s="229" t="s">
        <v>519</v>
      </c>
      <c r="E147" s="230"/>
      <c r="F147" s="230" t="s">
        <v>625</v>
      </c>
      <c r="G147" s="165" t="s">
        <v>596</v>
      </c>
      <c r="H147" s="163" t="s">
        <v>626</v>
      </c>
      <c r="I147" s="269" t="s">
        <v>627</v>
      </c>
      <c r="J147" s="269" t="s">
        <v>628</v>
      </c>
      <c r="K147" s="269" t="s">
        <v>629</v>
      </c>
      <c r="L147" s="269" t="s">
        <v>630</v>
      </c>
    </row>
    <row r="148" s="7" customFormat="1" hidden="1" spans="1:15">
      <c r="A148" s="232"/>
      <c r="B148" s="232"/>
      <c r="C148" s="233"/>
      <c r="D148" s="231" t="s">
        <v>521</v>
      </c>
      <c r="E148" s="231" t="s">
        <v>522</v>
      </c>
      <c r="F148" s="231" t="s">
        <v>587</v>
      </c>
      <c r="G148" s="165"/>
      <c r="H148" s="163" t="s">
        <v>522</v>
      </c>
      <c r="I148" s="163" t="s">
        <v>631</v>
      </c>
      <c r="J148" s="163" t="s">
        <v>547</v>
      </c>
      <c r="K148" s="269" t="s">
        <v>632</v>
      </c>
      <c r="L148" s="269" t="s">
        <v>633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46141</v>
      </c>
      <c r="E149" s="237">
        <f t="shared" ref="E149:E153" si="39">D149+1</f>
        <v>46142</v>
      </c>
      <c r="F149" s="236">
        <f t="shared" ref="F149:F153" si="40">E149+4</f>
        <v>46146</v>
      </c>
      <c r="G149" s="270" t="s">
        <v>634</v>
      </c>
      <c r="H149" s="239">
        <f t="shared" ref="H149:H153" si="41">F149+3</f>
        <v>46149</v>
      </c>
      <c r="I149" s="271">
        <f t="shared" ref="I149:I153" si="42">E149+19</f>
        <v>46161</v>
      </c>
      <c r="J149" s="271">
        <f t="shared" ref="J149:L149" si="43">I149+2</f>
        <v>46163</v>
      </c>
      <c r="K149" s="271">
        <f t="shared" si="43"/>
        <v>46165</v>
      </c>
      <c r="L149" s="271">
        <f t="shared" si="43"/>
        <v>46167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44">D149+7</f>
        <v>46148</v>
      </c>
      <c r="E150" s="237">
        <f t="shared" si="39"/>
        <v>46149</v>
      </c>
      <c r="F150" s="236">
        <f t="shared" si="40"/>
        <v>46153</v>
      </c>
      <c r="G150" s="272"/>
      <c r="H150" s="239">
        <f t="shared" si="41"/>
        <v>46156</v>
      </c>
      <c r="I150" s="271">
        <f t="shared" si="42"/>
        <v>46168</v>
      </c>
      <c r="J150" s="271">
        <f t="shared" ref="J150:L150" si="45">I150+2</f>
        <v>46170</v>
      </c>
      <c r="K150" s="271">
        <f t="shared" si="45"/>
        <v>46172</v>
      </c>
      <c r="L150" s="271">
        <f t="shared" si="45"/>
        <v>46174</v>
      </c>
    </row>
    <row r="151" s="7" customFormat="1" ht="18" hidden="1" customHeight="1" spans="1:15">
      <c r="A151" s="234"/>
      <c r="B151" s="234"/>
      <c r="C151" s="235" t="s">
        <v>429</v>
      </c>
      <c r="D151" s="236">
        <f t="shared" si="44"/>
        <v>46155</v>
      </c>
      <c r="E151" s="237">
        <f t="shared" si="39"/>
        <v>46156</v>
      </c>
      <c r="F151" s="236">
        <f t="shared" si="40"/>
        <v>46160</v>
      </c>
      <c r="G151" s="272"/>
      <c r="H151" s="239">
        <f t="shared" si="41"/>
        <v>46163</v>
      </c>
      <c r="I151" s="271">
        <f t="shared" si="42"/>
        <v>46175</v>
      </c>
      <c r="J151" s="271">
        <f t="shared" ref="J151:L151" si="46">I151+2</f>
        <v>46177</v>
      </c>
      <c r="K151" s="271">
        <f t="shared" si="46"/>
        <v>46179</v>
      </c>
      <c r="L151" s="271">
        <f t="shared" si="46"/>
        <v>46181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44"/>
        <v>46162</v>
      </c>
      <c r="E152" s="237">
        <f t="shared" si="39"/>
        <v>46163</v>
      </c>
      <c r="F152" s="236">
        <f t="shared" si="40"/>
        <v>46167</v>
      </c>
      <c r="G152" s="272"/>
      <c r="H152" s="239">
        <f t="shared" si="41"/>
        <v>46170</v>
      </c>
      <c r="I152" s="271">
        <f t="shared" si="42"/>
        <v>46182</v>
      </c>
      <c r="J152" s="271">
        <f t="shared" ref="J152:L152" si="47">I152+2</f>
        <v>46184</v>
      </c>
      <c r="K152" s="271">
        <f t="shared" si="47"/>
        <v>46186</v>
      </c>
      <c r="L152" s="271">
        <f t="shared" si="47"/>
        <v>46188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44"/>
        <v>46169</v>
      </c>
      <c r="E153" s="237">
        <f t="shared" si="39"/>
        <v>46170</v>
      </c>
      <c r="F153" s="236">
        <f t="shared" si="40"/>
        <v>46174</v>
      </c>
      <c r="G153" s="273"/>
      <c r="H153" s="239">
        <f t="shared" si="41"/>
        <v>46177</v>
      </c>
      <c r="I153" s="271">
        <f t="shared" si="42"/>
        <v>46189</v>
      </c>
      <c r="J153" s="271">
        <f t="shared" ref="J153:L153" si="48">I153+2</f>
        <v>46191</v>
      </c>
      <c r="K153" s="271">
        <f t="shared" si="48"/>
        <v>46193</v>
      </c>
      <c r="L153" s="271">
        <f t="shared" si="48"/>
        <v>46195</v>
      </c>
    </row>
    <row r="154" s="7" customFormat="1" ht="18" customHeight="1"/>
    <row r="155" s="7" customFormat="1" hidden="1" spans="1:15">
      <c r="A155" s="268" t="s">
        <v>635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517</v>
      </c>
      <c r="B156" s="227"/>
      <c r="C156" s="228" t="s">
        <v>518</v>
      </c>
      <c r="D156" s="229" t="s">
        <v>519</v>
      </c>
      <c r="E156" s="274"/>
      <c r="F156" s="230"/>
      <c r="G156" s="165" t="s">
        <v>596</v>
      </c>
      <c r="H156" s="163" t="s">
        <v>626</v>
      </c>
      <c r="I156" s="269" t="s">
        <v>636</v>
      </c>
    </row>
    <row r="157" s="7" customFormat="1" hidden="1" spans="1:15">
      <c r="A157" s="232"/>
      <c r="B157" s="232"/>
      <c r="C157" s="233"/>
      <c r="D157" s="231" t="s">
        <v>521</v>
      </c>
      <c r="E157" s="231" t="s">
        <v>637</v>
      </c>
      <c r="F157" s="231" t="s">
        <v>587</v>
      </c>
      <c r="G157" s="165"/>
      <c r="H157" s="163" t="s">
        <v>538</v>
      </c>
      <c r="I157" s="163" t="s">
        <v>547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46141</v>
      </c>
      <c r="E158" s="237">
        <f t="shared" ref="E158:E162" si="49">D158+1</f>
        <v>46142</v>
      </c>
      <c r="F158" s="236">
        <f t="shared" ref="F158:F162" si="50">E158+2</f>
        <v>46144</v>
      </c>
      <c r="G158" s="270" t="s">
        <v>638</v>
      </c>
      <c r="H158" s="239">
        <f t="shared" ref="H158:H162" si="51">F158+2</f>
        <v>46146</v>
      </c>
      <c r="I158" s="271">
        <f t="shared" ref="I158:I162" si="52">E158+23</f>
        <v>46165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53">D158+7</f>
        <v>46148</v>
      </c>
      <c r="E159" s="237">
        <f t="shared" si="49"/>
        <v>46149</v>
      </c>
      <c r="F159" s="236">
        <f t="shared" si="50"/>
        <v>46151</v>
      </c>
      <c r="G159" s="272"/>
      <c r="H159" s="239">
        <f t="shared" si="51"/>
        <v>46153</v>
      </c>
      <c r="I159" s="271">
        <f t="shared" si="52"/>
        <v>46172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53"/>
        <v>46155</v>
      </c>
      <c r="E160" s="237">
        <f t="shared" si="49"/>
        <v>46156</v>
      </c>
      <c r="F160" s="236">
        <f t="shared" si="50"/>
        <v>46158</v>
      </c>
      <c r="G160" s="272"/>
      <c r="H160" s="239">
        <f t="shared" si="51"/>
        <v>46160</v>
      </c>
      <c r="I160" s="271">
        <f t="shared" si="52"/>
        <v>46179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53"/>
        <v>46162</v>
      </c>
      <c r="E161" s="237">
        <f t="shared" si="49"/>
        <v>46163</v>
      </c>
      <c r="F161" s="236">
        <f t="shared" si="50"/>
        <v>46165</v>
      </c>
      <c r="G161" s="272"/>
      <c r="H161" s="239">
        <f t="shared" si="51"/>
        <v>46167</v>
      </c>
      <c r="I161" s="271">
        <f t="shared" si="52"/>
        <v>46186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53"/>
        <v>46169</v>
      </c>
      <c r="E162" s="237">
        <f t="shared" si="49"/>
        <v>46170</v>
      </c>
      <c r="F162" s="236">
        <f t="shared" si="50"/>
        <v>46172</v>
      </c>
      <c r="G162" s="273"/>
      <c r="H162" s="239">
        <f t="shared" si="51"/>
        <v>46174</v>
      </c>
      <c r="I162" s="271">
        <f t="shared" si="52"/>
        <v>46193</v>
      </c>
    </row>
    <row r="163" s="7" customFormat="1" ht="18" customHeight="1"/>
    <row r="164" s="100" customFormat="1" hidden="1" spans="1:14">
      <c r="A164" s="275" t="s">
        <v>639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517</v>
      </c>
      <c r="B165" s="227"/>
      <c r="C165" s="228" t="s">
        <v>518</v>
      </c>
      <c r="D165" s="229" t="s">
        <v>519</v>
      </c>
      <c r="E165" s="274"/>
      <c r="F165" s="230"/>
      <c r="G165" s="165" t="s">
        <v>596</v>
      </c>
      <c r="H165" s="163" t="s">
        <v>626</v>
      </c>
      <c r="I165" s="163" t="s">
        <v>536</v>
      </c>
      <c r="J165" s="163" t="s">
        <v>640</v>
      </c>
      <c r="K165" s="163" t="s">
        <v>641</v>
      </c>
      <c r="L165" s="163" t="s">
        <v>642</v>
      </c>
      <c r="M165" s="7"/>
    </row>
    <row r="166" s="100" customFormat="1" hidden="1" spans="1:14">
      <c r="A166" s="232"/>
      <c r="B166" s="232"/>
      <c r="C166" s="233"/>
      <c r="D166" s="231" t="s">
        <v>521</v>
      </c>
      <c r="E166" s="229" t="s">
        <v>637</v>
      </c>
      <c r="F166" s="230"/>
      <c r="G166" s="165"/>
      <c r="H166" s="163" t="s">
        <v>600</v>
      </c>
      <c r="I166" s="163" t="s">
        <v>587</v>
      </c>
      <c r="J166" s="163" t="s">
        <v>547</v>
      </c>
      <c r="K166" s="163" t="s">
        <v>523</v>
      </c>
      <c r="L166" s="163" t="s">
        <v>531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46141</v>
      </c>
      <c r="E167" s="278">
        <f t="shared" ref="E167:E171" si="54">D167+1</f>
        <v>46142</v>
      </c>
      <c r="F167" s="279"/>
      <c r="G167" s="270" t="s">
        <v>643</v>
      </c>
      <c r="H167" s="239">
        <f t="shared" ref="H167:H171" si="55">E167+5</f>
        <v>46147</v>
      </c>
      <c r="I167" s="239">
        <f t="shared" ref="I167:I171" si="56">H167+6</f>
        <v>46153</v>
      </c>
      <c r="J167" s="271">
        <f t="shared" ref="J167:J171" si="57">H167+8</f>
        <v>46155</v>
      </c>
      <c r="K167" s="271">
        <f t="shared" ref="K167:K171" si="58">J167+2</f>
        <v>46157</v>
      </c>
      <c r="L167" s="271">
        <f t="shared" ref="L167:L171" si="59">K167+2</f>
        <v>46159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60">D167+7</f>
        <v>46148</v>
      </c>
      <c r="E168" s="278">
        <f t="shared" si="54"/>
        <v>46149</v>
      </c>
      <c r="F168" s="279"/>
      <c r="G168" s="272"/>
      <c r="H168" s="239">
        <f t="shared" si="55"/>
        <v>46154</v>
      </c>
      <c r="I168" s="239">
        <f t="shared" si="56"/>
        <v>46160</v>
      </c>
      <c r="J168" s="271">
        <f t="shared" si="57"/>
        <v>46162</v>
      </c>
      <c r="K168" s="271">
        <f t="shared" si="58"/>
        <v>46164</v>
      </c>
      <c r="L168" s="271">
        <f t="shared" si="59"/>
        <v>46166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60"/>
        <v>46155</v>
      </c>
      <c r="E169" s="278">
        <f t="shared" si="54"/>
        <v>46156</v>
      </c>
      <c r="F169" s="279"/>
      <c r="G169" s="272"/>
      <c r="H169" s="239">
        <f t="shared" si="55"/>
        <v>46161</v>
      </c>
      <c r="I169" s="239">
        <f t="shared" si="56"/>
        <v>46167</v>
      </c>
      <c r="J169" s="271">
        <f t="shared" si="57"/>
        <v>46169</v>
      </c>
      <c r="K169" s="271">
        <f t="shared" si="58"/>
        <v>46171</v>
      </c>
      <c r="L169" s="271">
        <f t="shared" si="59"/>
        <v>46173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60"/>
        <v>46162</v>
      </c>
      <c r="E170" s="278">
        <f t="shared" si="54"/>
        <v>46163</v>
      </c>
      <c r="F170" s="279"/>
      <c r="G170" s="272"/>
      <c r="H170" s="239">
        <f t="shared" si="55"/>
        <v>46168</v>
      </c>
      <c r="I170" s="239">
        <f t="shared" si="56"/>
        <v>46174</v>
      </c>
      <c r="J170" s="271">
        <f t="shared" si="57"/>
        <v>46176</v>
      </c>
      <c r="K170" s="271">
        <f t="shared" si="58"/>
        <v>46178</v>
      </c>
      <c r="L170" s="271">
        <f t="shared" si="59"/>
        <v>46180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60"/>
        <v>46169</v>
      </c>
      <c r="E171" s="278">
        <f t="shared" si="54"/>
        <v>46170</v>
      </c>
      <c r="F171" s="279"/>
      <c r="G171" s="273"/>
      <c r="H171" s="239">
        <f t="shared" si="55"/>
        <v>46175</v>
      </c>
      <c r="I171" s="239">
        <f t="shared" si="56"/>
        <v>46181</v>
      </c>
      <c r="J171" s="271">
        <f t="shared" si="57"/>
        <v>46183</v>
      </c>
      <c r="K171" s="271">
        <f t="shared" si="58"/>
        <v>46185</v>
      </c>
      <c r="L171" s="271">
        <f t="shared" si="59"/>
        <v>46187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61">H172+7</f>
        <v>7</v>
      </c>
      <c r="J172" s="282"/>
      <c r="K172" s="282"/>
    </row>
    <row r="173" s="100" customFormat="1" hidden="1" spans="1:14">
      <c r="A173" s="275" t="s">
        <v>644</v>
      </c>
      <c r="B173" s="276"/>
      <c r="C173" s="277"/>
      <c r="D173" s="7"/>
      <c r="E173" s="7"/>
      <c r="F173" s="7"/>
      <c r="G173" s="7"/>
      <c r="H173" s="7"/>
      <c r="I173" s="239">
        <f t="shared" si="61"/>
        <v>7</v>
      </c>
      <c r="J173" s="7"/>
      <c r="K173" s="7"/>
      <c r="M173" s="7"/>
      <c r="N173" s="7"/>
    </row>
    <row r="174" s="100" customFormat="1" hidden="1" spans="1:14">
      <c r="A174" s="227" t="s">
        <v>517</v>
      </c>
      <c r="B174" s="227"/>
      <c r="C174" s="228" t="s">
        <v>518</v>
      </c>
      <c r="D174" s="229" t="s">
        <v>519</v>
      </c>
      <c r="E174" s="274"/>
      <c r="F174" s="230"/>
      <c r="G174" s="165" t="s">
        <v>596</v>
      </c>
      <c r="H174" s="163" t="s">
        <v>626</v>
      </c>
      <c r="I174" s="239" t="e">
        <f t="shared" si="61"/>
        <v>#VALUE!</v>
      </c>
      <c r="J174" s="163" t="s">
        <v>628</v>
      </c>
      <c r="K174" s="163" t="s">
        <v>629</v>
      </c>
      <c r="L174" s="163" t="s">
        <v>630</v>
      </c>
      <c r="M174" s="7"/>
      <c r="N174" s="7"/>
    </row>
    <row r="175" s="100" customFormat="1" hidden="1" spans="1:14">
      <c r="A175" s="232"/>
      <c r="B175" s="232"/>
      <c r="C175" s="233"/>
      <c r="D175" s="231" t="s">
        <v>521</v>
      </c>
      <c r="E175" s="229" t="s">
        <v>522</v>
      </c>
      <c r="F175" s="230"/>
      <c r="G175" s="165"/>
      <c r="H175" s="163" t="s">
        <v>522</v>
      </c>
      <c r="I175" s="239" t="e">
        <f t="shared" si="61"/>
        <v>#VALUE!</v>
      </c>
      <c r="J175" s="163" t="s">
        <v>530</v>
      </c>
      <c r="K175" s="163" t="s">
        <v>547</v>
      </c>
      <c r="L175" s="163" t="s">
        <v>580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46141</v>
      </c>
      <c r="E176" s="278">
        <f t="shared" ref="E176:E180" si="62">D176+2</f>
        <v>46143</v>
      </c>
      <c r="F176" s="279"/>
      <c r="G176" s="270" t="s">
        <v>645</v>
      </c>
      <c r="H176" s="239">
        <f t="shared" ref="H176:H180" si="63">E176+7</f>
        <v>46150</v>
      </c>
      <c r="I176" s="239">
        <f t="shared" si="61"/>
        <v>46157</v>
      </c>
      <c r="J176" s="271">
        <f t="shared" ref="J176:L176" si="64">I176+2</f>
        <v>46159</v>
      </c>
      <c r="K176" s="271">
        <f t="shared" si="64"/>
        <v>46161</v>
      </c>
      <c r="L176" s="271">
        <f t="shared" si="64"/>
        <v>46163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65">D176+7</f>
        <v>46148</v>
      </c>
      <c r="E177" s="278">
        <f t="shared" si="62"/>
        <v>46150</v>
      </c>
      <c r="F177" s="279"/>
      <c r="G177" s="272"/>
      <c r="H177" s="239">
        <f t="shared" si="63"/>
        <v>46157</v>
      </c>
      <c r="I177" s="239">
        <f t="shared" si="61"/>
        <v>46164</v>
      </c>
      <c r="J177" s="271">
        <f t="shared" ref="J177:L177" si="66">I177+2</f>
        <v>46166</v>
      </c>
      <c r="K177" s="271">
        <f t="shared" si="66"/>
        <v>46168</v>
      </c>
      <c r="L177" s="271">
        <f t="shared" si="66"/>
        <v>46170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65"/>
        <v>46155</v>
      </c>
      <c r="E178" s="278">
        <f t="shared" si="62"/>
        <v>46157</v>
      </c>
      <c r="F178" s="279"/>
      <c r="G178" s="272"/>
      <c r="H178" s="239">
        <f t="shared" si="63"/>
        <v>46164</v>
      </c>
      <c r="I178" s="239">
        <f t="shared" si="61"/>
        <v>46171</v>
      </c>
      <c r="J178" s="271">
        <f t="shared" ref="J178:L178" si="67">I178+2</f>
        <v>46173</v>
      </c>
      <c r="K178" s="271">
        <f t="shared" si="67"/>
        <v>46175</v>
      </c>
      <c r="L178" s="271">
        <f t="shared" si="67"/>
        <v>46177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65"/>
        <v>46162</v>
      </c>
      <c r="E179" s="278">
        <f t="shared" si="62"/>
        <v>46164</v>
      </c>
      <c r="F179" s="279"/>
      <c r="G179" s="272"/>
      <c r="H179" s="239">
        <f t="shared" si="63"/>
        <v>46171</v>
      </c>
      <c r="I179" s="239">
        <f t="shared" si="61"/>
        <v>46178</v>
      </c>
      <c r="J179" s="271">
        <f t="shared" ref="J179:L179" si="68">I179+2</f>
        <v>46180</v>
      </c>
      <c r="K179" s="271">
        <f t="shared" si="68"/>
        <v>46182</v>
      </c>
      <c r="L179" s="271">
        <f t="shared" si="68"/>
        <v>46184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65"/>
        <v>46169</v>
      </c>
      <c r="E180" s="278">
        <f t="shared" si="62"/>
        <v>46171</v>
      </c>
      <c r="F180" s="279"/>
      <c r="G180" s="273"/>
      <c r="H180" s="239">
        <f t="shared" si="63"/>
        <v>46178</v>
      </c>
      <c r="I180" s="239">
        <f t="shared" si="61"/>
        <v>46185</v>
      </c>
      <c r="J180" s="271">
        <f t="shared" ref="J180:L180" si="69">I180+2</f>
        <v>46187</v>
      </c>
      <c r="K180" s="271">
        <f t="shared" si="69"/>
        <v>46189</v>
      </c>
      <c r="L180" s="271">
        <f t="shared" si="69"/>
        <v>46191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646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517</v>
      </c>
      <c r="B183" s="227"/>
      <c r="C183" s="228" t="s">
        <v>518</v>
      </c>
      <c r="D183" s="229" t="s">
        <v>519</v>
      </c>
      <c r="E183" s="274"/>
      <c r="F183" s="230"/>
      <c r="G183" s="165" t="s">
        <v>596</v>
      </c>
      <c r="H183" s="163" t="s">
        <v>544</v>
      </c>
      <c r="I183" s="163" t="s">
        <v>647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521</v>
      </c>
      <c r="E184" s="229" t="s">
        <v>637</v>
      </c>
      <c r="F184" s="230"/>
      <c r="G184" s="165"/>
      <c r="H184" s="163" t="s">
        <v>637</v>
      </c>
      <c r="I184" s="163" t="s">
        <v>530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70">D185+1</f>
        <v>1</v>
      </c>
      <c r="F185" s="279"/>
      <c r="G185" s="270" t="s">
        <v>648</v>
      </c>
      <c r="H185" s="239">
        <f t="shared" ref="H185:H189" si="71">E185+18</f>
        <v>19</v>
      </c>
      <c r="I185" s="271">
        <f t="shared" ref="I185:I189" si="72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73">D185+7</f>
        <v>7</v>
      </c>
      <c r="E186" s="278">
        <f t="shared" si="70"/>
        <v>8</v>
      </c>
      <c r="F186" s="279"/>
      <c r="G186" s="272"/>
      <c r="H186" s="239">
        <f t="shared" si="71"/>
        <v>26</v>
      </c>
      <c r="I186" s="271">
        <f t="shared" si="72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428</v>
      </c>
      <c r="D187" s="236">
        <f t="shared" si="73"/>
        <v>14</v>
      </c>
      <c r="E187" s="278">
        <f t="shared" si="70"/>
        <v>15</v>
      </c>
      <c r="F187" s="279"/>
      <c r="G187" s="272"/>
      <c r="H187" s="239">
        <f t="shared" si="71"/>
        <v>33</v>
      </c>
      <c r="I187" s="271">
        <f t="shared" si="72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73"/>
        <v>21</v>
      </c>
      <c r="E188" s="278">
        <f t="shared" si="70"/>
        <v>22</v>
      </c>
      <c r="F188" s="279"/>
      <c r="G188" s="272"/>
      <c r="H188" s="239">
        <f t="shared" si="71"/>
        <v>40</v>
      </c>
      <c r="I188" s="271">
        <f t="shared" si="72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73"/>
        <v>28</v>
      </c>
      <c r="E189" s="278">
        <f t="shared" si="70"/>
        <v>29</v>
      </c>
      <c r="F189" s="279"/>
      <c r="G189" s="273"/>
      <c r="H189" s="239">
        <f t="shared" si="71"/>
        <v>47</v>
      </c>
      <c r="I189" s="271">
        <f t="shared" si="72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649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517</v>
      </c>
      <c r="B192" s="227"/>
      <c r="C192" s="228" t="s">
        <v>518</v>
      </c>
      <c r="D192" s="229" t="s">
        <v>519</v>
      </c>
      <c r="E192" s="274"/>
      <c r="F192" s="230"/>
      <c r="G192" s="165" t="s">
        <v>596</v>
      </c>
      <c r="H192" s="163" t="s">
        <v>650</v>
      </c>
      <c r="I192" s="163" t="s">
        <v>651</v>
      </c>
      <c r="J192" s="163" t="s">
        <v>652</v>
      </c>
      <c r="K192" s="7"/>
    </row>
    <row r="193" s="100" customFormat="1" hidden="1" spans="1:15">
      <c r="A193" s="232"/>
      <c r="B193" s="232"/>
      <c r="C193" s="233"/>
      <c r="D193" s="231" t="s">
        <v>521</v>
      </c>
      <c r="E193" s="229" t="s">
        <v>538</v>
      </c>
      <c r="F193" s="230"/>
      <c r="G193" s="165"/>
      <c r="H193" s="163" t="s">
        <v>637</v>
      </c>
      <c r="I193" s="163" t="s">
        <v>530</v>
      </c>
      <c r="J193" s="163" t="s">
        <v>539</v>
      </c>
      <c r="K193" s="7"/>
    </row>
    <row r="194" s="100" customFormat="1" ht="18" hidden="1" customHeight="1" spans="1:15">
      <c r="A194" s="234" t="s">
        <v>653</v>
      </c>
      <c r="B194" s="234" t="s">
        <v>654</v>
      </c>
      <c r="C194" s="235">
        <v>2040</v>
      </c>
      <c r="D194" s="236">
        <f>D9+1</f>
        <v>1</v>
      </c>
      <c r="E194" s="278">
        <f t="shared" ref="E194:E198" si="74">D194+1</f>
        <v>2</v>
      </c>
      <c r="F194" s="279"/>
      <c r="G194" s="270" t="s">
        <v>655</v>
      </c>
      <c r="H194" s="239">
        <f t="shared" ref="H194:H198" si="75">E194+10</f>
        <v>12</v>
      </c>
      <c r="I194" s="271">
        <f t="shared" ref="I194:I198" si="76">H194+13</f>
        <v>25</v>
      </c>
      <c r="J194" s="271">
        <f t="shared" ref="J194:J198" si="77">I194+1</f>
        <v>26</v>
      </c>
      <c r="K194" s="7"/>
    </row>
    <row r="195" s="100" customFormat="1" ht="18" hidden="1" customHeight="1" spans="1:15">
      <c r="A195" s="234" t="s">
        <v>653</v>
      </c>
      <c r="B195" s="234" t="s">
        <v>654</v>
      </c>
      <c r="C195" s="235">
        <v>2041</v>
      </c>
      <c r="D195" s="236">
        <f t="shared" ref="D195:D198" si="78">D194+7</f>
        <v>8</v>
      </c>
      <c r="E195" s="278">
        <f t="shared" si="74"/>
        <v>9</v>
      </c>
      <c r="F195" s="279"/>
      <c r="G195" s="272"/>
      <c r="H195" s="239">
        <f t="shared" si="75"/>
        <v>19</v>
      </c>
      <c r="I195" s="271">
        <f t="shared" si="76"/>
        <v>32</v>
      </c>
      <c r="J195" s="271">
        <f t="shared" si="77"/>
        <v>33</v>
      </c>
      <c r="K195" s="7"/>
    </row>
    <row r="196" s="100" customFormat="1" ht="18" hidden="1" customHeight="1" spans="1:15">
      <c r="A196" s="234" t="s">
        <v>653</v>
      </c>
      <c r="B196" s="234" t="s">
        <v>654</v>
      </c>
      <c r="C196" s="235">
        <v>2042</v>
      </c>
      <c r="D196" s="236">
        <f t="shared" si="78"/>
        <v>15</v>
      </c>
      <c r="E196" s="278">
        <f t="shared" si="74"/>
        <v>16</v>
      </c>
      <c r="F196" s="279"/>
      <c r="G196" s="272"/>
      <c r="H196" s="239">
        <f t="shared" si="75"/>
        <v>26</v>
      </c>
      <c r="I196" s="271">
        <f t="shared" si="76"/>
        <v>39</v>
      </c>
      <c r="J196" s="271">
        <f t="shared" si="77"/>
        <v>40</v>
      </c>
      <c r="K196" s="7"/>
    </row>
    <row r="197" s="100" customFormat="1" ht="18" hidden="1" customHeight="1" spans="1:15">
      <c r="A197" s="234" t="s">
        <v>653</v>
      </c>
      <c r="B197" s="234" t="s">
        <v>654</v>
      </c>
      <c r="C197" s="235">
        <v>2043</v>
      </c>
      <c r="D197" s="236">
        <f t="shared" si="78"/>
        <v>22</v>
      </c>
      <c r="E197" s="278">
        <f t="shared" si="74"/>
        <v>23</v>
      </c>
      <c r="F197" s="279"/>
      <c r="G197" s="272"/>
      <c r="H197" s="239">
        <f t="shared" si="75"/>
        <v>33</v>
      </c>
      <c r="I197" s="271">
        <f t="shared" si="76"/>
        <v>46</v>
      </c>
      <c r="J197" s="271">
        <f t="shared" si="77"/>
        <v>47</v>
      </c>
      <c r="K197" s="7"/>
    </row>
    <row r="198" s="7" customFormat="1" ht="18" hidden="1" customHeight="1" spans="1:15">
      <c r="A198" s="234" t="s">
        <v>653</v>
      </c>
      <c r="B198" s="234" t="s">
        <v>654</v>
      </c>
      <c r="C198" s="235">
        <v>2044</v>
      </c>
      <c r="D198" s="236">
        <f t="shared" si="78"/>
        <v>29</v>
      </c>
      <c r="E198" s="278">
        <f t="shared" si="74"/>
        <v>30</v>
      </c>
      <c r="F198" s="279"/>
      <c r="G198" s="273"/>
      <c r="H198" s="239">
        <f t="shared" si="75"/>
        <v>40</v>
      </c>
      <c r="I198" s="271">
        <f t="shared" si="76"/>
        <v>53</v>
      </c>
      <c r="J198" s="271">
        <f t="shared" si="77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656</v>
      </c>
      <c r="B200" s="98"/>
      <c r="C200" s="98" t="s">
        <v>657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658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457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13" workbookViewId="0">
      <selection activeCell="L39" sqref="L39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662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384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hidden="1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hidden="1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hidden="1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hidden="1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hidden="1" customHeight="1" spans="1:16">
      <c r="A18" s="36" t="s">
        <v>136</v>
      </c>
      <c r="B18" s="36" t="s">
        <v>137</v>
      </c>
      <c r="C18" s="37">
        <v>2609</v>
      </c>
      <c r="D18" s="38">
        <v>46084</v>
      </c>
      <c r="E18" s="38">
        <f t="shared" ref="E18:E22" si="0">D18+6</f>
        <v>46090</v>
      </c>
      <c r="F18" s="38">
        <f t="shared" ref="F18:F22" si="1">D18+6</f>
        <v>46090</v>
      </c>
      <c r="G18" s="39">
        <f t="shared" ref="G18:I18" si="2">F18+1</f>
        <v>46091</v>
      </c>
      <c r="H18" s="39">
        <f t="shared" si="2"/>
        <v>46092</v>
      </c>
      <c r="I18" s="40">
        <f t="shared" si="2"/>
        <v>46093</v>
      </c>
      <c r="J18" s="41"/>
      <c r="K18" s="41"/>
      <c r="L18" s="41"/>
      <c r="M18" s="41"/>
      <c r="N18" s="41"/>
    </row>
    <row r="19" s="4" customFormat="1" ht="17.25" hidden="1" customHeight="1" spans="1:16">
      <c r="A19" s="36" t="s">
        <v>259</v>
      </c>
      <c r="B19" s="36" t="s">
        <v>260</v>
      </c>
      <c r="C19" s="37">
        <v>2611</v>
      </c>
      <c r="D19" s="38">
        <f t="shared" ref="D19:D22" si="3">D18+7</f>
        <v>46091</v>
      </c>
      <c r="E19" s="38">
        <f t="shared" si="0"/>
        <v>46097</v>
      </c>
      <c r="F19" s="38">
        <f t="shared" si="1"/>
        <v>46097</v>
      </c>
      <c r="G19" s="39">
        <f t="shared" ref="G19:I19" si="4">F19+1</f>
        <v>46098</v>
      </c>
      <c r="H19" s="39">
        <f t="shared" si="4"/>
        <v>46099</v>
      </c>
      <c r="I19" s="40">
        <f t="shared" si="4"/>
        <v>46100</v>
      </c>
      <c r="J19" s="42"/>
      <c r="K19" s="42"/>
      <c r="L19" s="42"/>
      <c r="M19" s="42"/>
      <c r="N19" s="42"/>
    </row>
    <row r="20" s="4" customFormat="1" ht="17.25" hidden="1" customHeight="1" spans="1:16">
      <c r="A20" s="36" t="s">
        <v>136</v>
      </c>
      <c r="B20" s="36" t="s">
        <v>137</v>
      </c>
      <c r="C20" s="37">
        <v>2611</v>
      </c>
      <c r="D20" s="38">
        <f t="shared" si="3"/>
        <v>46098</v>
      </c>
      <c r="E20" s="38">
        <f t="shared" si="0"/>
        <v>46104</v>
      </c>
      <c r="F20" s="38">
        <f t="shared" si="1"/>
        <v>46104</v>
      </c>
      <c r="G20" s="39">
        <f t="shared" ref="G20:I20" si="5">F20+1</f>
        <v>46105</v>
      </c>
      <c r="H20" s="39">
        <f t="shared" si="5"/>
        <v>46106</v>
      </c>
      <c r="I20" s="40">
        <f t="shared" si="5"/>
        <v>46107</v>
      </c>
      <c r="J20" s="43"/>
      <c r="K20" s="42"/>
      <c r="L20" s="42"/>
      <c r="M20" s="42"/>
      <c r="N20" s="42"/>
    </row>
    <row r="21" s="4" customFormat="1" ht="17.25" hidden="1" customHeight="1" spans="1:16">
      <c r="A21" s="36" t="s">
        <v>259</v>
      </c>
      <c r="B21" s="36" t="s">
        <v>260</v>
      </c>
      <c r="C21" s="37">
        <v>2613</v>
      </c>
      <c r="D21" s="38">
        <f t="shared" si="3"/>
        <v>46105</v>
      </c>
      <c r="E21" s="38">
        <f t="shared" si="0"/>
        <v>46111</v>
      </c>
      <c r="F21" s="38">
        <f t="shared" si="1"/>
        <v>46111</v>
      </c>
      <c r="G21" s="39">
        <f t="shared" ref="G21:I21" si="6">F21+1</f>
        <v>46112</v>
      </c>
      <c r="H21" s="39">
        <f t="shared" si="6"/>
        <v>46113</v>
      </c>
      <c r="I21" s="40">
        <f t="shared" si="6"/>
        <v>46114</v>
      </c>
      <c r="J21" s="43"/>
      <c r="K21" s="42"/>
      <c r="L21" s="42"/>
      <c r="M21" s="42"/>
      <c r="N21" s="42"/>
    </row>
    <row r="22" s="5" customFormat="1" ht="17.25" hidden="1" customHeight="1" spans="1:16">
      <c r="A22" s="36" t="s">
        <v>136</v>
      </c>
      <c r="B22" s="36" t="s">
        <v>137</v>
      </c>
      <c r="C22" s="37">
        <v>2613</v>
      </c>
      <c r="D22" s="38">
        <f t="shared" si="3"/>
        <v>46112</v>
      </c>
      <c r="E22" s="38">
        <f t="shared" si="0"/>
        <v>46118</v>
      </c>
      <c r="F22" s="38">
        <f t="shared" si="1"/>
        <v>46118</v>
      </c>
      <c r="G22" s="39">
        <f t="shared" ref="G22:I22" si="7">F22+1</f>
        <v>46119</v>
      </c>
      <c r="H22" s="39">
        <f t="shared" si="7"/>
        <v>46120</v>
      </c>
      <c r="I22" s="40">
        <f t="shared" si="7"/>
        <v>46121</v>
      </c>
      <c r="J22" s="43"/>
      <c r="K22" s="44"/>
      <c r="L22" s="44"/>
      <c r="M22" s="44"/>
      <c r="N22" s="44"/>
      <c r="O22" s="44"/>
    </row>
    <row r="23" s="2" customFormat="1" ht="14.25" hidden="1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hidden="1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5" spans="1:16">
      <c r="A31" s="36" t="s">
        <v>255</v>
      </c>
      <c r="B31" s="36" t="s">
        <v>256</v>
      </c>
      <c r="C31" s="37">
        <v>2621</v>
      </c>
      <c r="D31" s="39">
        <v>46143</v>
      </c>
      <c r="E31" s="38">
        <f t="shared" ref="E31:E35" si="8">D31+4</f>
        <v>46147</v>
      </c>
      <c r="F31" s="38">
        <f t="shared" ref="F31:F35" si="9">E31</f>
        <v>46147</v>
      </c>
      <c r="G31" s="38">
        <f t="shared" ref="G31:G35" si="10">F31+2</f>
        <v>46149</v>
      </c>
      <c r="H31" s="56"/>
      <c r="I31" s="55"/>
      <c r="J31" s="54"/>
      <c r="K31" s="54"/>
      <c r="L31" s="29"/>
    </row>
    <row r="32" s="2" customFormat="1" ht="15" spans="1:16">
      <c r="A32" s="36" t="s">
        <v>218</v>
      </c>
      <c r="B32" s="36" t="s">
        <v>219</v>
      </c>
      <c r="C32" s="37">
        <v>2621</v>
      </c>
      <c r="D32" s="39">
        <f t="shared" ref="D32:D35" si="11">D31+7</f>
        <v>46150</v>
      </c>
      <c r="E32" s="38">
        <f t="shared" si="8"/>
        <v>46154</v>
      </c>
      <c r="F32" s="38">
        <f t="shared" si="9"/>
        <v>46154</v>
      </c>
      <c r="G32" s="38">
        <f t="shared" si="10"/>
        <v>46156</v>
      </c>
      <c r="H32" s="54"/>
      <c r="I32" s="55"/>
      <c r="J32" s="54"/>
      <c r="K32" s="54"/>
      <c r="L32" s="29"/>
    </row>
    <row r="33" s="2" customFormat="1" ht="15" spans="1:16">
      <c r="A33" s="36" t="s">
        <v>255</v>
      </c>
      <c r="B33" s="36" t="s">
        <v>256</v>
      </c>
      <c r="C33" s="37">
        <v>2623</v>
      </c>
      <c r="D33" s="39">
        <f t="shared" si="11"/>
        <v>46157</v>
      </c>
      <c r="E33" s="38">
        <f t="shared" si="8"/>
        <v>46161</v>
      </c>
      <c r="F33" s="38">
        <f t="shared" si="9"/>
        <v>46161</v>
      </c>
      <c r="G33" s="38">
        <f t="shared" si="10"/>
        <v>46163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233</v>
      </c>
      <c r="B34" s="36" t="s">
        <v>234</v>
      </c>
      <c r="C34" s="37">
        <v>2625</v>
      </c>
      <c r="D34" s="39">
        <f t="shared" si="11"/>
        <v>46164</v>
      </c>
      <c r="E34" s="38">
        <f t="shared" si="8"/>
        <v>46168</v>
      </c>
      <c r="F34" s="38">
        <f t="shared" si="9"/>
        <v>46168</v>
      </c>
      <c r="G34" s="38">
        <f t="shared" si="10"/>
        <v>46170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218</v>
      </c>
      <c r="B35" s="36" t="s">
        <v>219</v>
      </c>
      <c r="C35" s="283">
        <v>2625</v>
      </c>
      <c r="D35" s="39">
        <f t="shared" si="11"/>
        <v>46171</v>
      </c>
      <c r="E35" s="38">
        <f t="shared" si="8"/>
        <v>46175</v>
      </c>
      <c r="F35" s="38">
        <f t="shared" si="9"/>
        <v>46175</v>
      </c>
      <c r="G35" s="38">
        <f t="shared" si="10"/>
        <v>46177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263</v>
      </c>
      <c r="B43" s="36" t="s">
        <v>264</v>
      </c>
      <c r="C43" s="37">
        <v>2617</v>
      </c>
      <c r="D43" s="38">
        <v>46144</v>
      </c>
      <c r="E43" s="39">
        <f t="shared" ref="E43:E47" si="12">D43+4</f>
        <v>46148</v>
      </c>
      <c r="F43" s="38">
        <f t="shared" ref="F43:F47" si="13">E43</f>
        <v>46148</v>
      </c>
      <c r="G43" s="38">
        <f t="shared" ref="G43:G47" si="14">D43+5</f>
        <v>46149</v>
      </c>
      <c r="H43" s="38">
        <f t="shared" ref="H43:H47" si="15">E43+2</f>
        <v>46150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57" t="s">
        <v>416</v>
      </c>
      <c r="B44" s="57" t="s">
        <v>417</v>
      </c>
      <c r="C44" s="37">
        <v>2619</v>
      </c>
      <c r="D44" s="38">
        <f t="shared" ref="D44:D47" si="16">D43+7</f>
        <v>46151</v>
      </c>
      <c r="E44" s="38">
        <f t="shared" si="12"/>
        <v>46155</v>
      </c>
      <c r="F44" s="38">
        <f t="shared" si="13"/>
        <v>46155</v>
      </c>
      <c r="G44" s="38">
        <f t="shared" si="14"/>
        <v>46156</v>
      </c>
      <c r="H44" s="38">
        <f t="shared" si="15"/>
        <v>46157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57" t="s">
        <v>263</v>
      </c>
      <c r="B45" s="36" t="s">
        <v>264</v>
      </c>
      <c r="C45" s="37">
        <v>2619</v>
      </c>
      <c r="D45" s="38">
        <f t="shared" si="16"/>
        <v>46158</v>
      </c>
      <c r="E45" s="38">
        <f t="shared" si="12"/>
        <v>46162</v>
      </c>
      <c r="F45" s="39">
        <f t="shared" si="13"/>
        <v>46162</v>
      </c>
      <c r="G45" s="38">
        <f t="shared" si="14"/>
        <v>46163</v>
      </c>
      <c r="H45" s="38">
        <f t="shared" si="15"/>
        <v>46164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57" t="s">
        <v>416</v>
      </c>
      <c r="B46" s="36" t="s">
        <v>417</v>
      </c>
      <c r="C46" s="37">
        <v>2621</v>
      </c>
      <c r="D46" s="38">
        <f t="shared" si="16"/>
        <v>46165</v>
      </c>
      <c r="E46" s="38">
        <f t="shared" si="12"/>
        <v>46169</v>
      </c>
      <c r="F46" s="38">
        <f t="shared" si="13"/>
        <v>46169</v>
      </c>
      <c r="G46" s="38">
        <f t="shared" si="14"/>
        <v>46170</v>
      </c>
      <c r="H46" s="38">
        <f t="shared" si="15"/>
        <v>46171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57" t="s">
        <v>263</v>
      </c>
      <c r="B47" s="36" t="s">
        <v>264</v>
      </c>
      <c r="C47" s="37">
        <v>2621</v>
      </c>
      <c r="D47" s="38">
        <f t="shared" si="16"/>
        <v>46172</v>
      </c>
      <c r="E47" s="38">
        <f t="shared" si="12"/>
        <v>46176</v>
      </c>
      <c r="F47" s="38">
        <f t="shared" si="13"/>
        <v>46176</v>
      </c>
      <c r="G47" s="38">
        <f t="shared" si="14"/>
        <v>46177</v>
      </c>
      <c r="H47" s="38">
        <f t="shared" si="15"/>
        <v>46178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191</v>
      </c>
      <c r="B57" s="36" t="s">
        <v>192</v>
      </c>
      <c r="C57" s="37" t="s">
        <v>429</v>
      </c>
      <c r="D57" s="81">
        <f>D43-7</f>
        <v>46137</v>
      </c>
      <c r="E57" s="40">
        <f t="shared" ref="E57:E61" si="17">D57+3</f>
        <v>46140</v>
      </c>
      <c r="F57" s="40">
        <f t="shared" ref="F57:F61" si="18">E57</f>
        <v>46140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309</v>
      </c>
      <c r="B58" s="57" t="s">
        <v>310</v>
      </c>
      <c r="C58" s="37">
        <v>2618</v>
      </c>
      <c r="D58" s="81">
        <f t="shared" ref="D58:D61" si="19">D43</f>
        <v>46144</v>
      </c>
      <c r="E58" s="40">
        <f t="shared" si="17"/>
        <v>46147</v>
      </c>
      <c r="F58" s="40">
        <f t="shared" si="18"/>
        <v>46147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191</v>
      </c>
      <c r="B59" s="36" t="s">
        <v>192</v>
      </c>
      <c r="C59" s="37">
        <v>2621</v>
      </c>
      <c r="D59" s="81">
        <f t="shared" si="19"/>
        <v>46151</v>
      </c>
      <c r="E59" s="40">
        <f t="shared" si="17"/>
        <v>46154</v>
      </c>
      <c r="F59" s="40">
        <f t="shared" si="18"/>
        <v>46154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309</v>
      </c>
      <c r="B60" s="57" t="s">
        <v>310</v>
      </c>
      <c r="C60" s="37">
        <v>2620</v>
      </c>
      <c r="D60" s="81">
        <f t="shared" si="19"/>
        <v>46158</v>
      </c>
      <c r="E60" s="40">
        <f t="shared" si="17"/>
        <v>46161</v>
      </c>
      <c r="F60" s="40">
        <f t="shared" si="18"/>
        <v>46161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191</v>
      </c>
      <c r="B61" s="36" t="s">
        <v>192</v>
      </c>
      <c r="C61" s="37">
        <v>2623</v>
      </c>
      <c r="D61" s="81">
        <f t="shared" si="19"/>
        <v>46165</v>
      </c>
      <c r="E61" s="40">
        <f t="shared" si="17"/>
        <v>46168</v>
      </c>
      <c r="F61" s="40">
        <f t="shared" si="18"/>
        <v>46168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424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425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426</v>
      </c>
      <c r="H67" s="78" t="s">
        <v>427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46144</v>
      </c>
      <c r="E69" s="81">
        <f t="shared" ref="E69:E73" si="20">D69+4</f>
        <v>46148</v>
      </c>
      <c r="F69" s="81">
        <f t="shared" ref="F69:F73" si="21">E69+1</f>
        <v>46149</v>
      </c>
      <c r="G69" s="81">
        <f t="shared" ref="G69:G73" si="22">F69+1</f>
        <v>46150</v>
      </c>
      <c r="H69" s="81">
        <f t="shared" ref="H69:H73" si="23">D69+11</f>
        <v>46155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46151</v>
      </c>
      <c r="E70" s="81">
        <f t="shared" si="20"/>
        <v>46155</v>
      </c>
      <c r="F70" s="81">
        <f t="shared" si="21"/>
        <v>46156</v>
      </c>
      <c r="G70" s="81">
        <f t="shared" si="22"/>
        <v>46157</v>
      </c>
      <c r="H70" s="84">
        <f t="shared" si="23"/>
        <v>46162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428</v>
      </c>
      <c r="D71" s="81">
        <f t="shared" si="24"/>
        <v>46158</v>
      </c>
      <c r="E71" s="81">
        <f t="shared" si="20"/>
        <v>46162</v>
      </c>
      <c r="F71" s="81">
        <f t="shared" si="21"/>
        <v>46163</v>
      </c>
      <c r="G71" s="81">
        <f t="shared" si="22"/>
        <v>46164</v>
      </c>
      <c r="H71" s="84">
        <f t="shared" si="23"/>
        <v>46169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429</v>
      </c>
      <c r="D72" s="81">
        <f t="shared" si="24"/>
        <v>46165</v>
      </c>
      <c r="E72" s="81">
        <f t="shared" si="20"/>
        <v>46169</v>
      </c>
      <c r="F72" s="81">
        <f t="shared" si="21"/>
        <v>46170</v>
      </c>
      <c r="G72" s="84">
        <f t="shared" si="22"/>
        <v>46171</v>
      </c>
      <c r="H72" s="84">
        <f t="shared" si="23"/>
        <v>46176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429</v>
      </c>
      <c r="D73" s="81">
        <f t="shared" si="24"/>
        <v>46172</v>
      </c>
      <c r="E73" s="81">
        <f t="shared" si="20"/>
        <v>46176</v>
      </c>
      <c r="F73" s="81">
        <f t="shared" si="21"/>
        <v>46177</v>
      </c>
      <c r="G73" s="81">
        <f t="shared" si="22"/>
        <v>46178</v>
      </c>
      <c r="H73" s="81">
        <f t="shared" si="23"/>
        <v>46183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430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431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432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433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434</v>
      </c>
      <c r="E80" s="34" t="s">
        <v>435</v>
      </c>
      <c r="F80" s="34" t="s">
        <v>426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436</v>
      </c>
      <c r="E81" s="35" t="s">
        <v>437</v>
      </c>
      <c r="F81" s="35" t="s">
        <v>438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91</v>
      </c>
      <c r="B82" s="36" t="s">
        <v>92</v>
      </c>
      <c r="C82" s="37">
        <v>2616</v>
      </c>
      <c r="D82" s="81">
        <f>D43-7</f>
        <v>46137</v>
      </c>
      <c r="E82" s="38">
        <f t="shared" ref="E82:E86" si="25">D82+3</f>
        <v>46140</v>
      </c>
      <c r="F82" s="38">
        <f t="shared" ref="F82:F86" si="26">D82+4</f>
        <v>46141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439</v>
      </c>
      <c r="B83" s="36" t="s">
        <v>440</v>
      </c>
      <c r="C83" s="37">
        <v>2618</v>
      </c>
      <c r="D83" s="81">
        <f t="shared" ref="D83:D86" si="27">D82+7</f>
        <v>46144</v>
      </c>
      <c r="E83" s="38">
        <f t="shared" si="25"/>
        <v>46147</v>
      </c>
      <c r="F83" s="38">
        <f t="shared" si="26"/>
        <v>46148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91</v>
      </c>
      <c r="B84" s="36" t="s">
        <v>92</v>
      </c>
      <c r="C84" s="37">
        <v>2618</v>
      </c>
      <c r="D84" s="81">
        <f t="shared" si="27"/>
        <v>46151</v>
      </c>
      <c r="E84" s="38">
        <f t="shared" si="25"/>
        <v>46154</v>
      </c>
      <c r="F84" s="38">
        <f t="shared" si="26"/>
        <v>46155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663</v>
      </c>
      <c r="B85" s="36" t="s">
        <v>664</v>
      </c>
      <c r="C85" s="37">
        <v>2620</v>
      </c>
      <c r="D85" s="81">
        <f t="shared" si="27"/>
        <v>46158</v>
      </c>
      <c r="E85" s="38">
        <f t="shared" si="25"/>
        <v>46161</v>
      </c>
      <c r="F85" s="38">
        <f t="shared" si="26"/>
        <v>46162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91</v>
      </c>
      <c r="B86" s="36" t="s">
        <v>92</v>
      </c>
      <c r="C86" s="37">
        <v>2620</v>
      </c>
      <c r="D86" s="81">
        <f t="shared" si="27"/>
        <v>46165</v>
      </c>
      <c r="E86" s="38">
        <f t="shared" si="25"/>
        <v>46168</v>
      </c>
      <c r="F86" s="38">
        <f t="shared" si="26"/>
        <v>46169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441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442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443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444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445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46084</v>
      </c>
      <c r="E96" s="93">
        <f t="shared" ref="E96:E100" si="28">D96+3</f>
        <v>46087</v>
      </c>
      <c r="F96" s="41"/>
      <c r="G96" s="41"/>
      <c r="H96" s="41"/>
      <c r="I96" s="41"/>
    </row>
    <row r="97" s="4" customFormat="1" ht="17.25" hidden="1" customHeight="1" spans="1:16">
      <c r="A97" s="37" t="s">
        <v>446</v>
      </c>
      <c r="B97" s="36" t="s">
        <v>447</v>
      </c>
      <c r="C97" s="37">
        <v>2335</v>
      </c>
      <c r="D97" s="93">
        <f t="shared" ref="D97:D100" si="29">D96+7</f>
        <v>46091</v>
      </c>
      <c r="E97" s="93">
        <f t="shared" si="28"/>
        <v>46094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9"/>
        <v>46098</v>
      </c>
      <c r="E98" s="93">
        <f t="shared" si="28"/>
        <v>46101</v>
      </c>
      <c r="F98" s="42"/>
      <c r="G98" s="42"/>
      <c r="H98" s="42"/>
      <c r="I98" s="42"/>
    </row>
    <row r="99" s="4" customFormat="1" ht="17.25" hidden="1" customHeight="1" spans="1:16">
      <c r="A99" s="37" t="s">
        <v>448</v>
      </c>
      <c r="B99" s="36" t="s">
        <v>449</v>
      </c>
      <c r="C99" s="37">
        <v>2335</v>
      </c>
      <c r="D99" s="38">
        <f t="shared" si="29"/>
        <v>46105</v>
      </c>
      <c r="E99" s="38">
        <f t="shared" si="28"/>
        <v>46108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46112</v>
      </c>
      <c r="E100" s="38">
        <f t="shared" si="28"/>
        <v>46115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450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431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451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390</v>
      </c>
      <c r="E106" s="35" t="s">
        <v>445</v>
      </c>
      <c r="F106" s="35" t="s">
        <v>452</v>
      </c>
      <c r="G106" s="35" t="s">
        <v>453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454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455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456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457</v>
      </c>
      <c r="G117" s="73"/>
    </row>
    <row r="118" s="7" customFormat="1" ht="15.6" spans="1:16">
      <c r="A118" s="97" t="s">
        <v>458</v>
      </c>
      <c r="B118" s="98" t="s">
        <v>459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460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461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462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463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464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465</v>
      </c>
      <c r="B125" s="111" t="s">
        <v>466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467</v>
      </c>
      <c r="B126" s="115" t="s">
        <v>468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469</v>
      </c>
      <c r="B127" s="55" t="s">
        <v>470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471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472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473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474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475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476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477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478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479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480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481</v>
      </c>
      <c r="B138" s="127" t="s">
        <v>482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483</v>
      </c>
      <c r="B139" s="127" t="s">
        <v>484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485</v>
      </c>
      <c r="B140" s="128" t="s">
        <v>486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487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488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489</v>
      </c>
      <c r="B143" s="129" t="s">
        <v>490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491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492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493</v>
      </c>
      <c r="B146" s="129" t="s">
        <v>494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495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496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497</v>
      </c>
      <c r="B149" s="137" t="s">
        <v>498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499</v>
      </c>
      <c r="B150" s="137" t="s">
        <v>500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501</v>
      </c>
      <c r="B151" s="128" t="s">
        <v>502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503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504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505</v>
      </c>
      <c r="B154" s="137" t="s">
        <v>506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507</v>
      </c>
      <c r="B155" s="137" t="s">
        <v>508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509</v>
      </c>
      <c r="B156" s="137" t="s">
        <v>510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5" workbookViewId="0">
      <selection activeCell="G117" sqref="G117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665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384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hidden="1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hidden="1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hidden="1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hidden="1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hidden="1" customHeight="1" spans="1:16">
      <c r="A18" s="36" t="s">
        <v>136</v>
      </c>
      <c r="B18" s="36" t="s">
        <v>137</v>
      </c>
      <c r="C18" s="37">
        <v>2609</v>
      </c>
      <c r="D18" s="38">
        <v>46084</v>
      </c>
      <c r="E18" s="38">
        <f t="shared" ref="E18:E22" si="0">D18+6</f>
        <v>46090</v>
      </c>
      <c r="F18" s="38">
        <f t="shared" ref="F18:F22" si="1">D18+6</f>
        <v>46090</v>
      </c>
      <c r="G18" s="39">
        <f t="shared" ref="G18:I18" si="2">F18+1</f>
        <v>46091</v>
      </c>
      <c r="H18" s="39">
        <f t="shared" si="2"/>
        <v>46092</v>
      </c>
      <c r="I18" s="40">
        <f t="shared" si="2"/>
        <v>46093</v>
      </c>
      <c r="J18" s="41"/>
      <c r="K18" s="41"/>
      <c r="L18" s="41"/>
      <c r="M18" s="41"/>
      <c r="N18" s="41"/>
    </row>
    <row r="19" s="4" customFormat="1" ht="17.25" hidden="1" customHeight="1" spans="1:16">
      <c r="A19" s="36" t="s">
        <v>259</v>
      </c>
      <c r="B19" s="36" t="s">
        <v>260</v>
      </c>
      <c r="C19" s="37">
        <v>2611</v>
      </c>
      <c r="D19" s="38">
        <f t="shared" ref="D19:D22" si="3">D18+7</f>
        <v>46091</v>
      </c>
      <c r="E19" s="38">
        <f t="shared" si="0"/>
        <v>46097</v>
      </c>
      <c r="F19" s="38">
        <f t="shared" si="1"/>
        <v>46097</v>
      </c>
      <c r="G19" s="39">
        <f t="shared" ref="G19:I19" si="4">F19+1</f>
        <v>46098</v>
      </c>
      <c r="H19" s="39">
        <f t="shared" si="4"/>
        <v>46099</v>
      </c>
      <c r="I19" s="40">
        <f t="shared" si="4"/>
        <v>46100</v>
      </c>
      <c r="J19" s="42"/>
      <c r="K19" s="42"/>
      <c r="L19" s="42"/>
      <c r="M19" s="42"/>
      <c r="N19" s="42"/>
    </row>
    <row r="20" s="4" customFormat="1" ht="17.25" hidden="1" customHeight="1" spans="1:16">
      <c r="A20" s="36" t="s">
        <v>136</v>
      </c>
      <c r="B20" s="36" t="s">
        <v>137</v>
      </c>
      <c r="C20" s="37">
        <v>2611</v>
      </c>
      <c r="D20" s="38">
        <f t="shared" si="3"/>
        <v>46098</v>
      </c>
      <c r="E20" s="38">
        <f t="shared" si="0"/>
        <v>46104</v>
      </c>
      <c r="F20" s="38">
        <f t="shared" si="1"/>
        <v>46104</v>
      </c>
      <c r="G20" s="39">
        <f t="shared" ref="G20:I20" si="5">F20+1</f>
        <v>46105</v>
      </c>
      <c r="H20" s="39">
        <f t="shared" si="5"/>
        <v>46106</v>
      </c>
      <c r="I20" s="40">
        <f t="shared" si="5"/>
        <v>46107</v>
      </c>
      <c r="J20" s="43"/>
      <c r="K20" s="42"/>
      <c r="L20" s="42"/>
      <c r="M20" s="42"/>
      <c r="N20" s="42"/>
    </row>
    <row r="21" s="4" customFormat="1" ht="17.25" hidden="1" customHeight="1" spans="1:16">
      <c r="A21" s="36" t="s">
        <v>259</v>
      </c>
      <c r="B21" s="36" t="s">
        <v>260</v>
      </c>
      <c r="C21" s="37">
        <v>2613</v>
      </c>
      <c r="D21" s="38">
        <f t="shared" si="3"/>
        <v>46105</v>
      </c>
      <c r="E21" s="38">
        <f t="shared" si="0"/>
        <v>46111</v>
      </c>
      <c r="F21" s="38">
        <f t="shared" si="1"/>
        <v>46111</v>
      </c>
      <c r="G21" s="39">
        <f t="shared" ref="G21:I21" si="6">F21+1</f>
        <v>46112</v>
      </c>
      <c r="H21" s="39">
        <f t="shared" si="6"/>
        <v>46113</v>
      </c>
      <c r="I21" s="40">
        <f t="shared" si="6"/>
        <v>46114</v>
      </c>
      <c r="J21" s="43"/>
      <c r="K21" s="42"/>
      <c r="L21" s="42"/>
      <c r="M21" s="42"/>
      <c r="N21" s="42"/>
    </row>
    <row r="22" s="5" customFormat="1" ht="17.25" hidden="1" customHeight="1" spans="1:16">
      <c r="A22" s="36" t="s">
        <v>136</v>
      </c>
      <c r="B22" s="36" t="s">
        <v>137</v>
      </c>
      <c r="C22" s="37">
        <v>2613</v>
      </c>
      <c r="D22" s="38">
        <f t="shared" si="3"/>
        <v>46112</v>
      </c>
      <c r="E22" s="38">
        <f t="shared" si="0"/>
        <v>46118</v>
      </c>
      <c r="F22" s="38">
        <f t="shared" si="1"/>
        <v>46118</v>
      </c>
      <c r="G22" s="39">
        <f t="shared" ref="G22:I22" si="7">F22+1</f>
        <v>46119</v>
      </c>
      <c r="H22" s="39">
        <f t="shared" si="7"/>
        <v>46120</v>
      </c>
      <c r="I22" s="40">
        <f t="shared" si="7"/>
        <v>46121</v>
      </c>
      <c r="J22" s="43"/>
      <c r="K22" s="44"/>
      <c r="L22" s="44"/>
      <c r="M22" s="44"/>
      <c r="N22" s="44"/>
      <c r="O22" s="44"/>
    </row>
    <row r="23" s="2" customFormat="1" ht="14.25" hidden="1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hidden="1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5" spans="1:16">
      <c r="A31" s="36" t="s">
        <v>218</v>
      </c>
      <c r="B31" s="36" t="s">
        <v>219</v>
      </c>
      <c r="C31" s="37">
        <v>2615</v>
      </c>
      <c r="D31" s="39">
        <v>46115</v>
      </c>
      <c r="E31" s="38">
        <f t="shared" ref="E31:E35" si="8">D31+4</f>
        <v>46119</v>
      </c>
      <c r="F31" s="38">
        <f t="shared" ref="F31:F35" si="9">E31</f>
        <v>46119</v>
      </c>
      <c r="G31" s="38">
        <f t="shared" ref="G31:G35" si="10">F31+2</f>
        <v>46121</v>
      </c>
      <c r="H31" s="56"/>
      <c r="I31" s="55"/>
      <c r="J31" s="54"/>
      <c r="K31" s="54"/>
      <c r="L31" s="29"/>
    </row>
    <row r="32" s="2" customFormat="1" ht="15" spans="1:16">
      <c r="A32" s="36" t="s">
        <v>255</v>
      </c>
      <c r="B32" s="36" t="s">
        <v>256</v>
      </c>
      <c r="C32" s="37">
        <v>2617</v>
      </c>
      <c r="D32" s="39">
        <f t="shared" ref="D32:D35" si="11">D31+7</f>
        <v>46122</v>
      </c>
      <c r="E32" s="38">
        <f t="shared" si="8"/>
        <v>46126</v>
      </c>
      <c r="F32" s="38">
        <f t="shared" si="9"/>
        <v>46126</v>
      </c>
      <c r="G32" s="38">
        <f t="shared" si="10"/>
        <v>46128</v>
      </c>
      <c r="H32" s="54"/>
      <c r="I32" s="55"/>
      <c r="J32" s="54"/>
      <c r="K32" s="54"/>
      <c r="L32" s="29"/>
    </row>
    <row r="33" s="2" customFormat="1" ht="15" spans="1:16">
      <c r="A33" s="36" t="s">
        <v>233</v>
      </c>
      <c r="B33" s="36" t="s">
        <v>234</v>
      </c>
      <c r="C33" s="37">
        <v>2619</v>
      </c>
      <c r="D33" s="39">
        <f t="shared" si="11"/>
        <v>46129</v>
      </c>
      <c r="E33" s="38">
        <f t="shared" si="8"/>
        <v>46133</v>
      </c>
      <c r="F33" s="38">
        <f t="shared" si="9"/>
        <v>46133</v>
      </c>
      <c r="G33" s="38">
        <f t="shared" si="10"/>
        <v>46135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218</v>
      </c>
      <c r="B34" s="36" t="s">
        <v>219</v>
      </c>
      <c r="C34" s="37">
        <v>2619</v>
      </c>
      <c r="D34" s="39">
        <f t="shared" si="11"/>
        <v>46136</v>
      </c>
      <c r="E34" s="38">
        <f t="shared" si="8"/>
        <v>46140</v>
      </c>
      <c r="F34" s="38">
        <f t="shared" si="9"/>
        <v>46140</v>
      </c>
      <c r="G34" s="38">
        <f t="shared" si="10"/>
        <v>46142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255</v>
      </c>
      <c r="B35" s="36" t="s">
        <v>256</v>
      </c>
      <c r="C35" s="37">
        <v>2621</v>
      </c>
      <c r="D35" s="39">
        <f t="shared" si="11"/>
        <v>46143</v>
      </c>
      <c r="E35" s="38">
        <f t="shared" si="8"/>
        <v>46147</v>
      </c>
      <c r="F35" s="38">
        <f t="shared" si="9"/>
        <v>46147</v>
      </c>
      <c r="G35" s="38">
        <f t="shared" si="10"/>
        <v>46149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263</v>
      </c>
      <c r="B43" s="36" t="s">
        <v>264</v>
      </c>
      <c r="C43" s="37">
        <v>2613</v>
      </c>
      <c r="D43" s="38">
        <v>46116</v>
      </c>
      <c r="E43" s="39">
        <f t="shared" ref="E43:E47" si="12">D43+4</f>
        <v>46120</v>
      </c>
      <c r="F43" s="38">
        <f t="shared" ref="F43:F47" si="13">E43</f>
        <v>46120</v>
      </c>
      <c r="G43" s="38">
        <f t="shared" ref="G43:G47" si="14">D43+5</f>
        <v>46121</v>
      </c>
      <c r="H43" s="38">
        <f t="shared" ref="H43:H47" si="15">E43+2</f>
        <v>46122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416</v>
      </c>
      <c r="B44" s="57" t="s">
        <v>417</v>
      </c>
      <c r="C44" s="37">
        <v>2615</v>
      </c>
      <c r="D44" s="38">
        <f t="shared" ref="D44:D47" si="16">D43+7</f>
        <v>46123</v>
      </c>
      <c r="E44" s="38">
        <f t="shared" si="12"/>
        <v>46127</v>
      </c>
      <c r="F44" s="38">
        <f t="shared" si="13"/>
        <v>46127</v>
      </c>
      <c r="G44" s="38">
        <f t="shared" si="14"/>
        <v>46128</v>
      </c>
      <c r="H44" s="38">
        <f t="shared" si="15"/>
        <v>46129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263</v>
      </c>
      <c r="B45" s="36" t="s">
        <v>264</v>
      </c>
      <c r="C45" s="37">
        <v>2615</v>
      </c>
      <c r="D45" s="38">
        <f t="shared" si="16"/>
        <v>46130</v>
      </c>
      <c r="E45" s="38">
        <f t="shared" si="12"/>
        <v>46134</v>
      </c>
      <c r="F45" s="39">
        <f t="shared" si="13"/>
        <v>46134</v>
      </c>
      <c r="G45" s="38">
        <f t="shared" si="14"/>
        <v>46135</v>
      </c>
      <c r="H45" s="38">
        <f t="shared" si="15"/>
        <v>46136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416</v>
      </c>
      <c r="B46" s="36" t="s">
        <v>417</v>
      </c>
      <c r="C46" s="37">
        <v>2617</v>
      </c>
      <c r="D46" s="38">
        <f t="shared" si="16"/>
        <v>46137</v>
      </c>
      <c r="E46" s="38">
        <f t="shared" si="12"/>
        <v>46141</v>
      </c>
      <c r="F46" s="38">
        <f t="shared" si="13"/>
        <v>46141</v>
      </c>
      <c r="G46" s="38">
        <f t="shared" si="14"/>
        <v>46142</v>
      </c>
      <c r="H46" s="38">
        <f t="shared" si="15"/>
        <v>46143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263</v>
      </c>
      <c r="B47" s="36" t="s">
        <v>264</v>
      </c>
      <c r="C47" s="37">
        <v>2617</v>
      </c>
      <c r="D47" s="38">
        <f t="shared" si="16"/>
        <v>46144</v>
      </c>
      <c r="E47" s="38">
        <f t="shared" si="12"/>
        <v>46148</v>
      </c>
      <c r="F47" s="38">
        <f t="shared" si="13"/>
        <v>46148</v>
      </c>
      <c r="G47" s="38">
        <f t="shared" si="14"/>
        <v>46149</v>
      </c>
      <c r="H47" s="38">
        <f t="shared" si="15"/>
        <v>46150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666</v>
      </c>
      <c r="B57" s="36" t="s">
        <v>667</v>
      </c>
      <c r="C57" s="37">
        <v>2615</v>
      </c>
      <c r="D57" s="81">
        <f>D43-7</f>
        <v>46109</v>
      </c>
      <c r="E57" s="40">
        <f t="shared" ref="E57:E61" si="17">D57+3</f>
        <v>46112</v>
      </c>
      <c r="F57" s="40">
        <f t="shared" ref="F57:F61" si="18">E57</f>
        <v>46112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439</v>
      </c>
      <c r="B58" s="36" t="s">
        <v>440</v>
      </c>
      <c r="C58" s="37">
        <v>2614</v>
      </c>
      <c r="D58" s="81">
        <f t="shared" ref="D58:D61" si="19">D43</f>
        <v>46116</v>
      </c>
      <c r="E58" s="40">
        <f t="shared" si="17"/>
        <v>46119</v>
      </c>
      <c r="F58" s="40">
        <f t="shared" si="18"/>
        <v>46119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666</v>
      </c>
      <c r="B59" s="36" t="s">
        <v>667</v>
      </c>
      <c r="C59" s="37">
        <v>2617</v>
      </c>
      <c r="D59" s="81">
        <f t="shared" si="19"/>
        <v>46123</v>
      </c>
      <c r="E59" s="40">
        <f t="shared" si="17"/>
        <v>46126</v>
      </c>
      <c r="F59" s="40">
        <f t="shared" si="18"/>
        <v>46126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439</v>
      </c>
      <c r="B60" s="36" t="s">
        <v>440</v>
      </c>
      <c r="C60" s="37">
        <v>2616</v>
      </c>
      <c r="D60" s="81">
        <f t="shared" si="19"/>
        <v>46130</v>
      </c>
      <c r="E60" s="40">
        <f t="shared" si="17"/>
        <v>46133</v>
      </c>
      <c r="F60" s="40">
        <f t="shared" si="18"/>
        <v>46133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666</v>
      </c>
      <c r="B61" s="36" t="s">
        <v>667</v>
      </c>
      <c r="C61" s="37">
        <v>2619</v>
      </c>
      <c r="D61" s="81">
        <f t="shared" si="19"/>
        <v>46137</v>
      </c>
      <c r="E61" s="40">
        <f t="shared" si="17"/>
        <v>46140</v>
      </c>
      <c r="F61" s="40">
        <f t="shared" si="18"/>
        <v>46140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424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425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426</v>
      </c>
      <c r="H67" s="78" t="s">
        <v>427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46116</v>
      </c>
      <c r="E69" s="81">
        <f t="shared" ref="E69:E73" si="20">D69+4</f>
        <v>46120</v>
      </c>
      <c r="F69" s="81">
        <f t="shared" ref="F69:F73" si="21">E69+1</f>
        <v>46121</v>
      </c>
      <c r="G69" s="81">
        <f t="shared" ref="G69:G73" si="22">F69+1</f>
        <v>46122</v>
      </c>
      <c r="H69" s="81">
        <f t="shared" ref="H69:H73" si="23">D69+11</f>
        <v>46127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46123</v>
      </c>
      <c r="E70" s="81">
        <f t="shared" si="20"/>
        <v>46127</v>
      </c>
      <c r="F70" s="81">
        <f t="shared" si="21"/>
        <v>46128</v>
      </c>
      <c r="G70" s="81">
        <f t="shared" si="22"/>
        <v>46129</v>
      </c>
      <c r="H70" s="84">
        <f t="shared" si="23"/>
        <v>46134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428</v>
      </c>
      <c r="D71" s="81">
        <f t="shared" si="24"/>
        <v>46130</v>
      </c>
      <c r="E71" s="81">
        <f t="shared" si="20"/>
        <v>46134</v>
      </c>
      <c r="F71" s="81">
        <f t="shared" si="21"/>
        <v>46135</v>
      </c>
      <c r="G71" s="81">
        <f t="shared" si="22"/>
        <v>46136</v>
      </c>
      <c r="H71" s="84">
        <f t="shared" si="23"/>
        <v>46141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429</v>
      </c>
      <c r="D72" s="81">
        <f t="shared" si="24"/>
        <v>46137</v>
      </c>
      <c r="E72" s="81">
        <f t="shared" si="20"/>
        <v>46141</v>
      </c>
      <c r="F72" s="81">
        <f t="shared" si="21"/>
        <v>46142</v>
      </c>
      <c r="G72" s="84">
        <f t="shared" si="22"/>
        <v>46143</v>
      </c>
      <c r="H72" s="84">
        <f t="shared" si="23"/>
        <v>46148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429</v>
      </c>
      <c r="D73" s="81">
        <f t="shared" si="24"/>
        <v>46144</v>
      </c>
      <c r="E73" s="81">
        <f t="shared" si="20"/>
        <v>46148</v>
      </c>
      <c r="F73" s="81">
        <f t="shared" si="21"/>
        <v>46149</v>
      </c>
      <c r="G73" s="81">
        <f t="shared" si="22"/>
        <v>46150</v>
      </c>
      <c r="H73" s="81">
        <f t="shared" si="23"/>
        <v>46155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430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431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432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433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434</v>
      </c>
      <c r="E80" s="34" t="s">
        <v>435</v>
      </c>
      <c r="F80" s="34" t="s">
        <v>426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436</v>
      </c>
      <c r="E81" s="35" t="s">
        <v>437</v>
      </c>
      <c r="F81" s="35" t="s">
        <v>438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266</v>
      </c>
      <c r="B82" s="36" t="s">
        <v>267</v>
      </c>
      <c r="C82" s="37">
        <v>2614</v>
      </c>
      <c r="D82" s="81">
        <f>D43-7</f>
        <v>46109</v>
      </c>
      <c r="E82" s="38">
        <f t="shared" ref="E82:E86" si="25">D82+3</f>
        <v>46112</v>
      </c>
      <c r="F82" s="38">
        <f t="shared" ref="F82:F86" si="26">D82+4</f>
        <v>46113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309</v>
      </c>
      <c r="B83" s="57" t="s">
        <v>310</v>
      </c>
      <c r="C83" s="37">
        <v>2614</v>
      </c>
      <c r="D83" s="81">
        <f t="shared" ref="D83:D86" si="27">D82+7</f>
        <v>46116</v>
      </c>
      <c r="E83" s="38">
        <f t="shared" si="25"/>
        <v>46119</v>
      </c>
      <c r="F83" s="38">
        <f t="shared" si="26"/>
        <v>46120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266</v>
      </c>
      <c r="B84" s="36" t="s">
        <v>267</v>
      </c>
      <c r="C84" s="37">
        <v>2616</v>
      </c>
      <c r="D84" s="81">
        <f t="shared" si="27"/>
        <v>46123</v>
      </c>
      <c r="E84" s="38">
        <f t="shared" si="25"/>
        <v>46126</v>
      </c>
      <c r="F84" s="38">
        <f t="shared" si="26"/>
        <v>46127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309</v>
      </c>
      <c r="B85" s="57" t="s">
        <v>310</v>
      </c>
      <c r="C85" s="37">
        <v>2616</v>
      </c>
      <c r="D85" s="81">
        <f t="shared" si="27"/>
        <v>46130</v>
      </c>
      <c r="E85" s="38">
        <f t="shared" si="25"/>
        <v>46133</v>
      </c>
      <c r="F85" s="38">
        <f t="shared" si="26"/>
        <v>46134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266</v>
      </c>
      <c r="B86" s="36" t="s">
        <v>267</v>
      </c>
      <c r="C86" s="37">
        <v>2618</v>
      </c>
      <c r="D86" s="81">
        <f t="shared" si="27"/>
        <v>46137</v>
      </c>
      <c r="E86" s="38">
        <f t="shared" si="25"/>
        <v>46140</v>
      </c>
      <c r="F86" s="38">
        <f t="shared" si="26"/>
        <v>46141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441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442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443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444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445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46084</v>
      </c>
      <c r="E96" s="93">
        <f t="shared" ref="E96:E100" si="28">D96+3</f>
        <v>46087</v>
      </c>
      <c r="F96" s="41"/>
      <c r="G96" s="41"/>
      <c r="H96" s="41"/>
      <c r="I96" s="41"/>
    </row>
    <row r="97" s="4" customFormat="1" ht="17.25" hidden="1" customHeight="1" spans="1:16">
      <c r="A97" s="37" t="s">
        <v>446</v>
      </c>
      <c r="B97" s="36" t="s">
        <v>447</v>
      </c>
      <c r="C97" s="37">
        <v>2335</v>
      </c>
      <c r="D97" s="93">
        <f t="shared" ref="D97:D100" si="29">D96+7</f>
        <v>46091</v>
      </c>
      <c r="E97" s="93">
        <f t="shared" si="28"/>
        <v>46094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9"/>
        <v>46098</v>
      </c>
      <c r="E98" s="93">
        <f t="shared" si="28"/>
        <v>46101</v>
      </c>
      <c r="F98" s="42"/>
      <c r="G98" s="42"/>
      <c r="H98" s="42"/>
      <c r="I98" s="42"/>
    </row>
    <row r="99" s="4" customFormat="1" ht="17.25" hidden="1" customHeight="1" spans="1:16">
      <c r="A99" s="37" t="s">
        <v>448</v>
      </c>
      <c r="B99" s="36" t="s">
        <v>449</v>
      </c>
      <c r="C99" s="37">
        <v>2335</v>
      </c>
      <c r="D99" s="38">
        <f t="shared" si="29"/>
        <v>46105</v>
      </c>
      <c r="E99" s="38">
        <f t="shared" si="28"/>
        <v>46108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46112</v>
      </c>
      <c r="E100" s="38">
        <f t="shared" si="28"/>
        <v>46115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450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431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451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390</v>
      </c>
      <c r="E106" s="35" t="s">
        <v>445</v>
      </c>
      <c r="F106" s="35" t="s">
        <v>452</v>
      </c>
      <c r="G106" s="35" t="s">
        <v>453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454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455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456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457</v>
      </c>
      <c r="G117" s="73"/>
    </row>
    <row r="118" s="7" customFormat="1" ht="15.6" spans="1:16">
      <c r="A118" s="97" t="s">
        <v>458</v>
      </c>
      <c r="B118" s="98" t="s">
        <v>459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460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461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462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463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464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465</v>
      </c>
      <c r="B125" s="111" t="s">
        <v>466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467</v>
      </c>
      <c r="B126" s="115" t="s">
        <v>468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469</v>
      </c>
      <c r="B127" s="55" t="s">
        <v>470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471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472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473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474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475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476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477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478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479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480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481</v>
      </c>
      <c r="B138" s="127" t="s">
        <v>482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483</v>
      </c>
      <c r="B139" s="127" t="s">
        <v>484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485</v>
      </c>
      <c r="B140" s="128" t="s">
        <v>486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487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488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489</v>
      </c>
      <c r="B143" s="129" t="s">
        <v>490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491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492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493</v>
      </c>
      <c r="B146" s="129" t="s">
        <v>494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495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496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497</v>
      </c>
      <c r="B149" s="137" t="s">
        <v>498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499</v>
      </c>
      <c r="B150" s="137" t="s">
        <v>500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501</v>
      </c>
      <c r="B151" s="128" t="s">
        <v>502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503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504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505</v>
      </c>
      <c r="B154" s="137" t="s">
        <v>506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507</v>
      </c>
      <c r="B155" s="137" t="s">
        <v>508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509</v>
      </c>
      <c r="B156" s="137" t="s">
        <v>510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topLeftCell="A48" workbookViewId="0">
      <selection activeCell="M100" sqref="M100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668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512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513</v>
      </c>
      <c r="E4" s="154"/>
      <c r="F4" s="154"/>
      <c r="G4" s="155"/>
      <c r="H4" s="145" t="s">
        <v>514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515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516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517</v>
      </c>
      <c r="B7" s="164"/>
      <c r="C7" s="165" t="s">
        <v>518</v>
      </c>
      <c r="D7" s="166" t="s">
        <v>519</v>
      </c>
      <c r="E7" s="167"/>
      <c r="F7" s="163" t="s">
        <v>520</v>
      </c>
      <c r="G7" s="163"/>
    </row>
    <row r="8" s="7" customFormat="1" ht="14.25" hidden="1" customHeight="1" spans="1:14">
      <c r="A8" s="163"/>
      <c r="B8" s="168"/>
      <c r="C8" s="165"/>
      <c r="D8" s="163" t="s">
        <v>521</v>
      </c>
      <c r="E8" s="163" t="s">
        <v>522</v>
      </c>
      <c r="F8" s="163" t="s">
        <v>523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524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525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526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517</v>
      </c>
      <c r="B18" s="181"/>
      <c r="C18" s="182" t="s">
        <v>518</v>
      </c>
      <c r="D18" s="166" t="s">
        <v>519</v>
      </c>
      <c r="E18" s="167"/>
      <c r="F18" s="166" t="s">
        <v>527</v>
      </c>
      <c r="G18" s="167"/>
      <c r="H18" s="183" t="s">
        <v>528</v>
      </c>
      <c r="I18" s="183" t="s">
        <v>529</v>
      </c>
    </row>
    <row r="19" s="7" customFormat="1" spans="1:14">
      <c r="A19" s="184"/>
      <c r="B19" s="184"/>
      <c r="C19" s="185"/>
      <c r="D19" s="183" t="s">
        <v>521</v>
      </c>
      <c r="E19" s="183" t="s">
        <v>522</v>
      </c>
      <c r="F19" s="163" t="s">
        <v>530</v>
      </c>
      <c r="G19" s="163"/>
      <c r="H19" s="183" t="s">
        <v>531</v>
      </c>
      <c r="I19" s="183" t="s">
        <v>530</v>
      </c>
    </row>
    <row r="20" s="7" customFormat="1" ht="18" customHeight="1" spans="1:14">
      <c r="A20" s="186" t="s">
        <v>540</v>
      </c>
      <c r="B20" s="186" t="s">
        <v>541</v>
      </c>
      <c r="C20" s="187">
        <v>2608</v>
      </c>
      <c r="D20" s="172">
        <v>46113</v>
      </c>
      <c r="E20" s="172">
        <f t="shared" ref="E20:E24" si="0">D20+1</f>
        <v>46114</v>
      </c>
      <c r="F20" s="188">
        <f t="shared" ref="F20:F22" si="1">E20+12</f>
        <v>46126</v>
      </c>
      <c r="G20" s="189"/>
      <c r="H20" s="172">
        <f t="shared" ref="H20:H24" si="2">F20+5</f>
        <v>46131</v>
      </c>
      <c r="I20" s="172">
        <f t="shared" ref="I20:I24" si="3">H20+2</f>
        <v>46133</v>
      </c>
      <c r="J20" s="190"/>
      <c r="K20" s="100"/>
      <c r="L20" s="100"/>
    </row>
    <row r="21" s="7" customFormat="1" ht="18" customHeight="1" spans="1:14">
      <c r="A21" s="186" t="s">
        <v>17</v>
      </c>
      <c r="B21" s="186" t="s">
        <v>18</v>
      </c>
      <c r="C21" s="187">
        <v>2608</v>
      </c>
      <c r="D21" s="172">
        <f t="shared" ref="D21:D24" si="4">D20+7</f>
        <v>46120</v>
      </c>
      <c r="E21" s="172">
        <f t="shared" si="0"/>
        <v>46121</v>
      </c>
      <c r="F21" s="188">
        <f t="shared" si="1"/>
        <v>46133</v>
      </c>
      <c r="G21" s="189"/>
      <c r="H21" s="172">
        <f t="shared" si="2"/>
        <v>46138</v>
      </c>
      <c r="I21" s="172">
        <f t="shared" si="3"/>
        <v>46140</v>
      </c>
    </row>
    <row r="22" s="7" customFormat="1" ht="18" customHeight="1" spans="1:14">
      <c r="A22" s="186" t="s">
        <v>278</v>
      </c>
      <c r="B22" s="191" t="s">
        <v>279</v>
      </c>
      <c r="C22" s="187">
        <v>2608</v>
      </c>
      <c r="D22" s="172">
        <f t="shared" si="4"/>
        <v>46127</v>
      </c>
      <c r="E22" s="172">
        <f t="shared" si="0"/>
        <v>46128</v>
      </c>
      <c r="F22" s="188">
        <f t="shared" si="1"/>
        <v>46140</v>
      </c>
      <c r="G22" s="189"/>
      <c r="H22" s="172">
        <f t="shared" si="2"/>
        <v>46145</v>
      </c>
      <c r="I22" s="172">
        <f t="shared" si="3"/>
        <v>46147</v>
      </c>
    </row>
    <row r="23" s="7" customFormat="1" ht="18" customHeight="1" spans="1:14">
      <c r="A23" s="186" t="s">
        <v>272</v>
      </c>
      <c r="B23" s="186" t="s">
        <v>273</v>
      </c>
      <c r="C23" s="187">
        <v>2608</v>
      </c>
      <c r="D23" s="172">
        <f t="shared" si="4"/>
        <v>46134</v>
      </c>
      <c r="E23" s="172">
        <f t="shared" si="0"/>
        <v>46135</v>
      </c>
      <c r="F23" s="188">
        <f>E23+13</f>
        <v>46148</v>
      </c>
      <c r="G23" s="189"/>
      <c r="H23" s="172">
        <f t="shared" si="2"/>
        <v>46153</v>
      </c>
      <c r="I23" s="172">
        <f t="shared" si="3"/>
        <v>46155</v>
      </c>
    </row>
    <row r="24" s="7" customFormat="1" ht="18" customHeight="1" spans="1:14">
      <c r="A24" s="186" t="s">
        <v>540</v>
      </c>
      <c r="B24" s="186" t="s">
        <v>541</v>
      </c>
      <c r="C24" s="187">
        <v>2610</v>
      </c>
      <c r="D24" s="172">
        <f t="shared" si="4"/>
        <v>46141</v>
      </c>
      <c r="E24" s="172">
        <f t="shared" si="0"/>
        <v>46142</v>
      </c>
      <c r="F24" s="188">
        <f>E24+13</f>
        <v>46155</v>
      </c>
      <c r="G24" s="189"/>
      <c r="H24" s="172">
        <f t="shared" si="2"/>
        <v>46160</v>
      </c>
      <c r="I24" s="172">
        <f t="shared" si="3"/>
        <v>46162</v>
      </c>
    </row>
    <row r="25" s="2" customFormat="1" ht="15.95" customHeight="1" spans="1:14">
      <c r="A25" s="174" t="s">
        <v>533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535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517</v>
      </c>
      <c r="B29" s="181"/>
      <c r="C29" s="182" t="s">
        <v>518</v>
      </c>
      <c r="D29" s="166" t="s">
        <v>519</v>
      </c>
      <c r="E29" s="167"/>
      <c r="F29" s="166" t="s">
        <v>536</v>
      </c>
      <c r="G29" s="167"/>
      <c r="H29" s="183" t="s">
        <v>537</v>
      </c>
      <c r="I29" s="192"/>
      <c r="J29" s="192"/>
    </row>
    <row r="30" s="7" customFormat="1" spans="1:14">
      <c r="A30" s="184"/>
      <c r="B30" s="184"/>
      <c r="C30" s="185"/>
      <c r="D30" s="183" t="s">
        <v>521</v>
      </c>
      <c r="E30" s="183" t="s">
        <v>538</v>
      </c>
      <c r="F30" s="163" t="s">
        <v>539</v>
      </c>
      <c r="G30" s="163"/>
      <c r="H30" s="183" t="s">
        <v>523</v>
      </c>
      <c r="I30" s="192"/>
      <c r="J30" s="192"/>
    </row>
    <row r="31" s="7" customFormat="1" ht="18" customHeight="1" spans="1:14">
      <c r="A31" s="186" t="s">
        <v>10</v>
      </c>
      <c r="B31" s="186" t="s">
        <v>11</v>
      </c>
      <c r="C31" s="187">
        <v>2608</v>
      </c>
      <c r="D31" s="172">
        <v>46115</v>
      </c>
      <c r="E31" s="172">
        <f t="shared" ref="E31:E35" si="5">D31</f>
        <v>46115</v>
      </c>
      <c r="F31" s="188">
        <f t="shared" ref="F31:F35" si="6">E31+11</f>
        <v>46126</v>
      </c>
      <c r="G31" s="189"/>
      <c r="H31" s="172">
        <f t="shared" ref="H31:H35" si="7">E31+15</f>
        <v>46130</v>
      </c>
      <c r="I31" s="192"/>
      <c r="J31" s="193"/>
    </row>
    <row r="32" s="7" customFormat="1" ht="18" customHeight="1" spans="1:14">
      <c r="A32" s="186" t="s">
        <v>269</v>
      </c>
      <c r="B32" s="186" t="s">
        <v>270</v>
      </c>
      <c r="C32" s="187">
        <v>2608</v>
      </c>
      <c r="D32" s="172">
        <f t="shared" ref="D32:D35" si="8">D31+7</f>
        <v>46122</v>
      </c>
      <c r="E32" s="172">
        <f t="shared" si="5"/>
        <v>46122</v>
      </c>
      <c r="F32" s="188">
        <f t="shared" si="6"/>
        <v>46133</v>
      </c>
      <c r="G32" s="189"/>
      <c r="H32" s="172">
        <f t="shared" si="7"/>
        <v>46137</v>
      </c>
      <c r="I32" s="192"/>
      <c r="J32" s="193"/>
    </row>
    <row r="33" s="7" customFormat="1" ht="18" customHeight="1" spans="1:14">
      <c r="A33" s="186" t="s">
        <v>14</v>
      </c>
      <c r="B33" s="186" t="s">
        <v>532</v>
      </c>
      <c r="C33" s="187">
        <v>2610</v>
      </c>
      <c r="D33" s="172">
        <f t="shared" si="8"/>
        <v>46129</v>
      </c>
      <c r="E33" s="172">
        <f t="shared" si="5"/>
        <v>46129</v>
      </c>
      <c r="F33" s="188">
        <f t="shared" si="6"/>
        <v>46140</v>
      </c>
      <c r="G33" s="189"/>
      <c r="H33" s="172">
        <f t="shared" si="7"/>
        <v>46144</v>
      </c>
      <c r="I33" s="192"/>
      <c r="J33" s="193"/>
    </row>
    <row r="34" s="7" customFormat="1" ht="18" customHeight="1" spans="1:14">
      <c r="A34" s="186" t="s">
        <v>10</v>
      </c>
      <c r="B34" s="186" t="s">
        <v>11</v>
      </c>
      <c r="C34" s="187">
        <v>2610</v>
      </c>
      <c r="D34" s="172">
        <f t="shared" si="8"/>
        <v>46136</v>
      </c>
      <c r="E34" s="172">
        <f t="shared" si="5"/>
        <v>46136</v>
      </c>
      <c r="F34" s="188">
        <f t="shared" si="6"/>
        <v>46147</v>
      </c>
      <c r="G34" s="189"/>
      <c r="H34" s="172">
        <f t="shared" si="7"/>
        <v>46151</v>
      </c>
      <c r="I34" s="192"/>
      <c r="J34" s="193"/>
    </row>
    <row r="35" s="7" customFormat="1" ht="18" customHeight="1" spans="1:14">
      <c r="A35" s="186" t="s">
        <v>269</v>
      </c>
      <c r="B35" s="186" t="s">
        <v>270</v>
      </c>
      <c r="C35" s="187">
        <v>2610</v>
      </c>
      <c r="D35" s="172">
        <f t="shared" si="8"/>
        <v>46143</v>
      </c>
      <c r="E35" s="172">
        <f t="shared" si="5"/>
        <v>46143</v>
      </c>
      <c r="F35" s="188">
        <f t="shared" si="6"/>
        <v>46154</v>
      </c>
      <c r="G35" s="189"/>
      <c r="H35" s="172">
        <f t="shared" si="7"/>
        <v>46158</v>
      </c>
      <c r="I35" s="192"/>
      <c r="J35" s="193"/>
    </row>
    <row r="36" s="2" customFormat="1" ht="15.95" customHeight="1" spans="1:14">
      <c r="A36" s="174" t="s">
        <v>524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543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517</v>
      </c>
      <c r="B40" s="181"/>
      <c r="C40" s="182" t="s">
        <v>518</v>
      </c>
      <c r="D40" s="166" t="s">
        <v>519</v>
      </c>
      <c r="E40" s="167"/>
      <c r="F40" s="166" t="s">
        <v>544</v>
      </c>
      <c r="G40" s="167"/>
      <c r="H40" s="183" t="s">
        <v>545</v>
      </c>
      <c r="I40" s="183" t="s">
        <v>546</v>
      </c>
    </row>
    <row r="41" s="7" customFormat="1" spans="1:14">
      <c r="A41" s="184"/>
      <c r="B41" s="184"/>
      <c r="C41" s="185"/>
      <c r="D41" s="183" t="s">
        <v>521</v>
      </c>
      <c r="E41" s="183" t="s">
        <v>522</v>
      </c>
      <c r="F41" s="166" t="s">
        <v>539</v>
      </c>
      <c r="G41" s="167"/>
      <c r="H41" s="183" t="s">
        <v>547</v>
      </c>
      <c r="I41" s="183" t="s">
        <v>547</v>
      </c>
    </row>
    <row r="42" s="7" customFormat="1" ht="18" customHeight="1" spans="1:14">
      <c r="A42" s="186" t="s">
        <v>281</v>
      </c>
      <c r="B42" s="186" t="s">
        <v>282</v>
      </c>
      <c r="C42" s="187">
        <v>2610</v>
      </c>
      <c r="D42" s="172">
        <v>46116</v>
      </c>
      <c r="E42" s="172">
        <f t="shared" ref="E42:E46" si="9">D42+1</f>
        <v>46117</v>
      </c>
      <c r="F42" s="188">
        <f t="shared" ref="F42:F46" si="10">E42+8</f>
        <v>46125</v>
      </c>
      <c r="G42" s="189"/>
      <c r="H42" s="172">
        <f t="shared" ref="H42:H46" si="11">F42+2</f>
        <v>46127</v>
      </c>
      <c r="I42" s="172">
        <f t="shared" ref="I42:I46" si="12">H42+1</f>
        <v>46128</v>
      </c>
    </row>
    <row r="43" s="7" customFormat="1" ht="18" customHeight="1" spans="1:14">
      <c r="A43" s="186" t="s">
        <v>188</v>
      </c>
      <c r="B43" s="186" t="s">
        <v>189</v>
      </c>
      <c r="C43" s="194">
        <v>2610</v>
      </c>
      <c r="D43" s="172">
        <f t="shared" ref="D43:D46" si="13">D42+7</f>
        <v>46123</v>
      </c>
      <c r="E43" s="172">
        <f t="shared" si="9"/>
        <v>46124</v>
      </c>
      <c r="F43" s="188">
        <f t="shared" si="10"/>
        <v>46132</v>
      </c>
      <c r="G43" s="189"/>
      <c r="H43" s="172">
        <f t="shared" si="11"/>
        <v>46134</v>
      </c>
      <c r="I43" s="172">
        <f t="shared" si="12"/>
        <v>46135</v>
      </c>
    </row>
    <row r="44" s="7" customFormat="1" ht="18" customHeight="1" spans="1:14">
      <c r="A44" s="186" t="s">
        <v>548</v>
      </c>
      <c r="B44" s="186" t="s">
        <v>549</v>
      </c>
      <c r="C44" s="187">
        <v>2616</v>
      </c>
      <c r="D44" s="172">
        <f t="shared" si="13"/>
        <v>46130</v>
      </c>
      <c r="E44" s="172">
        <f t="shared" si="9"/>
        <v>46131</v>
      </c>
      <c r="F44" s="188">
        <f t="shared" si="10"/>
        <v>46139</v>
      </c>
      <c r="G44" s="189"/>
      <c r="H44" s="172">
        <f t="shared" si="11"/>
        <v>46141</v>
      </c>
      <c r="I44" s="172">
        <f t="shared" si="12"/>
        <v>46142</v>
      </c>
    </row>
    <row r="45" s="7" customFormat="1" ht="18" customHeight="1" spans="1:14">
      <c r="A45" s="186" t="s">
        <v>281</v>
      </c>
      <c r="B45" s="186" t="s">
        <v>282</v>
      </c>
      <c r="C45" s="187">
        <v>2612</v>
      </c>
      <c r="D45" s="172">
        <f t="shared" si="13"/>
        <v>46137</v>
      </c>
      <c r="E45" s="172">
        <f t="shared" si="9"/>
        <v>46138</v>
      </c>
      <c r="F45" s="188">
        <f t="shared" si="10"/>
        <v>46146</v>
      </c>
      <c r="G45" s="189"/>
      <c r="H45" s="172">
        <f t="shared" si="11"/>
        <v>46148</v>
      </c>
      <c r="I45" s="172">
        <f t="shared" si="12"/>
        <v>46149</v>
      </c>
    </row>
    <row r="46" s="7" customFormat="1" ht="18" customHeight="1" spans="1:14">
      <c r="A46" s="186" t="s">
        <v>188</v>
      </c>
      <c r="B46" s="186" t="s">
        <v>189</v>
      </c>
      <c r="C46" s="187">
        <v>2612</v>
      </c>
      <c r="D46" s="172">
        <f t="shared" si="13"/>
        <v>46144</v>
      </c>
      <c r="E46" s="172">
        <f t="shared" si="9"/>
        <v>46145</v>
      </c>
      <c r="F46" s="188">
        <f t="shared" si="10"/>
        <v>46153</v>
      </c>
      <c r="G46" s="189"/>
      <c r="H46" s="172">
        <f t="shared" si="11"/>
        <v>46155</v>
      </c>
      <c r="I46" s="172">
        <f t="shared" si="12"/>
        <v>46156</v>
      </c>
    </row>
    <row r="47" s="2" customFormat="1" ht="15.95" customHeight="1" spans="1:14">
      <c r="A47" s="174" t="s">
        <v>533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550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hidden="1" customHeight="1" spans="1:14">
      <c r="A51" s="181" t="s">
        <v>517</v>
      </c>
      <c r="B51" s="181"/>
      <c r="C51" s="182" t="s">
        <v>518</v>
      </c>
      <c r="D51" s="166" t="s">
        <v>519</v>
      </c>
      <c r="E51" s="167"/>
      <c r="F51" s="166" t="s">
        <v>551</v>
      </c>
      <c r="G51" s="167"/>
      <c r="H51" s="183" t="s">
        <v>552</v>
      </c>
      <c r="I51" s="183" t="s">
        <v>553</v>
      </c>
    </row>
    <row r="52" s="7" customFormat="1" hidden="1" spans="1:14">
      <c r="A52" s="184"/>
      <c r="B52" s="184"/>
      <c r="C52" s="185"/>
      <c r="D52" s="183" t="s">
        <v>521</v>
      </c>
      <c r="E52" s="183" t="s">
        <v>522</v>
      </c>
      <c r="F52" s="166" t="s">
        <v>539</v>
      </c>
      <c r="G52" s="167"/>
      <c r="H52" s="183" t="s">
        <v>547</v>
      </c>
      <c r="I52" s="183" t="s">
        <v>547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554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533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456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555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517</v>
      </c>
      <c r="B62" s="181"/>
      <c r="C62" s="182" t="s">
        <v>518</v>
      </c>
      <c r="D62" s="166" t="s">
        <v>519</v>
      </c>
      <c r="E62" s="167"/>
      <c r="F62" s="166" t="s">
        <v>556</v>
      </c>
      <c r="G62" s="167"/>
      <c r="H62" s="163" t="s">
        <v>557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521</v>
      </c>
      <c r="E63" s="183" t="s">
        <v>538</v>
      </c>
      <c r="F63" s="166" t="s">
        <v>547</v>
      </c>
      <c r="G63" s="167"/>
      <c r="H63" s="163" t="s">
        <v>531</v>
      </c>
    </row>
    <row r="64" s="7" customFormat="1" ht="18" hidden="1" customHeight="1" spans="1:14">
      <c r="A64" s="196" t="s">
        <v>558</v>
      </c>
      <c r="B64" s="196" t="s">
        <v>559</v>
      </c>
      <c r="C64" s="197">
        <v>1512</v>
      </c>
      <c r="D64" s="172">
        <v>42224</v>
      </c>
      <c r="E64" s="198">
        <f>D64+1</f>
        <v>42225</v>
      </c>
      <c r="F64" s="188">
        <f t="shared" ref="F64:F68" si="14">E64+11</f>
        <v>42236</v>
      </c>
      <c r="G64" s="189"/>
      <c r="H64" s="199">
        <f t="shared" ref="H64:H68" si="15">F64+3</f>
        <v>42239</v>
      </c>
    </row>
    <row r="65" s="7" customFormat="1" ht="18" hidden="1" customHeight="1" spans="1:14">
      <c r="A65" s="169" t="s">
        <v>560</v>
      </c>
      <c r="B65" s="170" t="s">
        <v>561</v>
      </c>
      <c r="C65" s="171">
        <v>1520</v>
      </c>
      <c r="D65" s="172">
        <f t="shared" ref="D65:D68" si="16">D64+7</f>
        <v>42231</v>
      </c>
      <c r="E65" s="198">
        <f>D65+1</f>
        <v>42232</v>
      </c>
      <c r="F65" s="188">
        <f t="shared" si="14"/>
        <v>42243</v>
      </c>
      <c r="G65" s="189"/>
      <c r="H65" s="199">
        <f t="shared" si="15"/>
        <v>42246</v>
      </c>
    </row>
    <row r="66" s="7" customFormat="1" ht="12.75" hidden="1" customHeight="1" spans="1:14">
      <c r="A66" s="196" t="s">
        <v>562</v>
      </c>
      <c r="B66" s="196" t="s">
        <v>563</v>
      </c>
      <c r="C66" s="187">
        <v>1509</v>
      </c>
      <c r="D66" s="172">
        <f t="shared" si="16"/>
        <v>42238</v>
      </c>
      <c r="E66" s="172">
        <f t="shared" ref="E66:E68" si="17">E65+7</f>
        <v>42239</v>
      </c>
      <c r="F66" s="188">
        <f t="shared" si="14"/>
        <v>42250</v>
      </c>
      <c r="G66" s="189"/>
      <c r="H66" s="199">
        <f t="shared" si="15"/>
        <v>42253</v>
      </c>
    </row>
    <row r="67" s="7" customFormat="1" ht="18" hidden="1" customHeight="1" spans="1:14">
      <c r="A67" s="200"/>
      <c r="B67" s="200"/>
      <c r="C67" s="201"/>
      <c r="D67" s="172">
        <f t="shared" si="16"/>
        <v>42245</v>
      </c>
      <c r="E67" s="172">
        <f t="shared" si="17"/>
        <v>42246</v>
      </c>
      <c r="F67" s="188">
        <f t="shared" si="14"/>
        <v>42257</v>
      </c>
      <c r="G67" s="189"/>
      <c r="H67" s="199">
        <f t="shared" si="15"/>
        <v>42260</v>
      </c>
    </row>
    <row r="68" s="7" customFormat="1" ht="18" hidden="1" customHeight="1" spans="1:14">
      <c r="A68" s="200"/>
      <c r="B68" s="200"/>
      <c r="C68" s="202"/>
      <c r="D68" s="172">
        <f t="shared" si="16"/>
        <v>42252</v>
      </c>
      <c r="E68" s="172">
        <f t="shared" si="17"/>
        <v>42253</v>
      </c>
      <c r="F68" s="188">
        <f t="shared" si="14"/>
        <v>42264</v>
      </c>
      <c r="G68" s="189"/>
      <c r="H68" s="199">
        <f t="shared" si="15"/>
        <v>42267</v>
      </c>
    </row>
    <row r="69" s="2" customFormat="1" ht="15.75" hidden="1" customHeight="1" spans="1:14">
      <c r="A69" s="203" t="s">
        <v>564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565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566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517</v>
      </c>
      <c r="B74" s="181"/>
      <c r="C74" s="182" t="s">
        <v>518</v>
      </c>
      <c r="D74" s="166" t="s">
        <v>519</v>
      </c>
      <c r="E74" s="167"/>
      <c r="F74" s="183" t="s">
        <v>520</v>
      </c>
      <c r="G74" s="183"/>
      <c r="H74" s="183" t="s">
        <v>567</v>
      </c>
      <c r="I74" s="198" t="s">
        <v>546</v>
      </c>
    </row>
    <row r="75" s="7" customFormat="1" hidden="1" spans="1:14">
      <c r="A75" s="184"/>
      <c r="B75" s="184"/>
      <c r="C75" s="185"/>
      <c r="D75" s="183" t="s">
        <v>521</v>
      </c>
      <c r="E75" s="183" t="s">
        <v>568</v>
      </c>
      <c r="F75" s="183" t="s">
        <v>531</v>
      </c>
      <c r="G75" s="183"/>
      <c r="H75" s="183" t="s">
        <v>530</v>
      </c>
      <c r="I75" s="183" t="s">
        <v>547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569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570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534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571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517</v>
      </c>
      <c r="B84" s="181"/>
      <c r="C84" s="182" t="s">
        <v>518</v>
      </c>
      <c r="D84" s="166" t="s">
        <v>519</v>
      </c>
      <c r="E84" s="167"/>
      <c r="F84" s="183" t="s">
        <v>556</v>
      </c>
      <c r="G84" s="183"/>
      <c r="H84" s="183" t="s">
        <v>572</v>
      </c>
      <c r="I84" s="183" t="s">
        <v>573</v>
      </c>
      <c r="J84" s="183" t="s">
        <v>574</v>
      </c>
      <c r="K84" s="212"/>
    </row>
    <row r="85" s="7" customFormat="1" ht="23" customHeight="1" spans="1:14">
      <c r="A85" s="184"/>
      <c r="B85" s="184"/>
      <c r="C85" s="185"/>
      <c r="D85" s="183" t="s">
        <v>521</v>
      </c>
      <c r="E85" s="183" t="s">
        <v>538</v>
      </c>
      <c r="F85" s="183" t="s">
        <v>547</v>
      </c>
      <c r="G85" s="183"/>
      <c r="H85" s="183" t="s">
        <v>531</v>
      </c>
      <c r="I85" s="183" t="s">
        <v>547</v>
      </c>
      <c r="J85" s="183" t="s">
        <v>547</v>
      </c>
    </row>
    <row r="86" s="7" customFormat="1" ht="23" customHeight="1" spans="1:14">
      <c r="A86" s="186" t="s">
        <v>290</v>
      </c>
      <c r="B86" s="186" t="s">
        <v>291</v>
      </c>
      <c r="C86" s="187">
        <v>2606</v>
      </c>
      <c r="D86" s="172">
        <v>46116</v>
      </c>
      <c r="E86" s="198">
        <f>D86+1</f>
        <v>46117</v>
      </c>
      <c r="F86" s="172">
        <f t="shared" ref="F86:F90" si="18">E86+11</f>
        <v>46128</v>
      </c>
      <c r="G86" s="172"/>
      <c r="H86" s="198">
        <f t="shared" ref="H86:H90" si="19">E86+13</f>
        <v>46130</v>
      </c>
      <c r="I86" s="198">
        <f t="shared" ref="I86:I90" si="20">E86+18</f>
        <v>46135</v>
      </c>
      <c r="J86" s="198">
        <f t="shared" ref="J86:J90" si="21">E86+23</f>
        <v>46140</v>
      </c>
    </row>
    <row r="87" s="7" customFormat="1" ht="23" customHeight="1" spans="1:14">
      <c r="A87" s="186" t="s">
        <v>275</v>
      </c>
      <c r="B87" s="186" t="s">
        <v>276</v>
      </c>
      <c r="C87" s="187">
        <v>2608</v>
      </c>
      <c r="D87" s="172">
        <f t="shared" ref="D87:D90" si="22">D86+7</f>
        <v>46123</v>
      </c>
      <c r="E87" s="198">
        <f t="shared" ref="E87:E90" si="23">E86+7</f>
        <v>46124</v>
      </c>
      <c r="F87" s="172">
        <f t="shared" si="18"/>
        <v>46135</v>
      </c>
      <c r="G87" s="172"/>
      <c r="H87" s="198">
        <f t="shared" si="19"/>
        <v>46137</v>
      </c>
      <c r="I87" s="198">
        <f t="shared" si="20"/>
        <v>46142</v>
      </c>
      <c r="J87" s="198">
        <f t="shared" si="21"/>
        <v>46147</v>
      </c>
    </row>
    <row r="88" s="7" customFormat="1" ht="23" customHeight="1" spans="1:14">
      <c r="A88" s="186" t="s">
        <v>293</v>
      </c>
      <c r="B88" s="186" t="s">
        <v>294</v>
      </c>
      <c r="C88" s="187">
        <v>2606</v>
      </c>
      <c r="D88" s="172">
        <f t="shared" si="22"/>
        <v>46130</v>
      </c>
      <c r="E88" s="198">
        <f t="shared" si="23"/>
        <v>46131</v>
      </c>
      <c r="F88" s="172">
        <f t="shared" si="18"/>
        <v>46142</v>
      </c>
      <c r="G88" s="172"/>
      <c r="H88" s="198">
        <f t="shared" si="19"/>
        <v>46144</v>
      </c>
      <c r="I88" s="198">
        <f t="shared" si="20"/>
        <v>46149</v>
      </c>
      <c r="J88" s="198">
        <f t="shared" si="21"/>
        <v>46154</v>
      </c>
    </row>
    <row r="89" s="7" customFormat="1" ht="23" customHeight="1" spans="1:14">
      <c r="A89" s="186" t="s">
        <v>20</v>
      </c>
      <c r="B89" s="186" t="s">
        <v>21</v>
      </c>
      <c r="C89" s="187">
        <v>2606</v>
      </c>
      <c r="D89" s="172">
        <f t="shared" si="22"/>
        <v>46137</v>
      </c>
      <c r="E89" s="198">
        <f t="shared" si="23"/>
        <v>46138</v>
      </c>
      <c r="F89" s="172">
        <f t="shared" si="18"/>
        <v>46149</v>
      </c>
      <c r="G89" s="172"/>
      <c r="H89" s="198">
        <f t="shared" si="19"/>
        <v>46151</v>
      </c>
      <c r="I89" s="198">
        <f t="shared" si="20"/>
        <v>46156</v>
      </c>
      <c r="J89" s="198">
        <f t="shared" si="21"/>
        <v>46161</v>
      </c>
    </row>
    <row r="90" s="7" customFormat="1" ht="23" customHeight="1" spans="1:14">
      <c r="A90" s="186" t="s">
        <v>296</v>
      </c>
      <c r="B90" s="186" t="s">
        <v>297</v>
      </c>
      <c r="C90" s="187">
        <v>2608</v>
      </c>
      <c r="D90" s="172">
        <f t="shared" si="22"/>
        <v>46144</v>
      </c>
      <c r="E90" s="198">
        <f t="shared" si="23"/>
        <v>46145</v>
      </c>
      <c r="F90" s="172">
        <f t="shared" si="18"/>
        <v>46156</v>
      </c>
      <c r="G90" s="172"/>
      <c r="H90" s="198">
        <f t="shared" si="19"/>
        <v>46158</v>
      </c>
      <c r="I90" s="198">
        <f t="shared" si="20"/>
        <v>46163</v>
      </c>
      <c r="J90" s="198">
        <f t="shared" si="21"/>
        <v>46168</v>
      </c>
    </row>
    <row r="91" s="2" customFormat="1" ht="15.95" customHeight="1" spans="1:14">
      <c r="A91" s="174" t="s">
        <v>533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456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575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456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576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517</v>
      </c>
      <c r="B98" s="214"/>
      <c r="C98" s="215" t="s">
        <v>518</v>
      </c>
      <c r="D98" s="216" t="s">
        <v>519</v>
      </c>
      <c r="E98" s="217"/>
      <c r="F98" s="218" t="s">
        <v>577</v>
      </c>
      <c r="G98" s="219"/>
      <c r="H98" s="168" t="s">
        <v>578</v>
      </c>
      <c r="I98" s="183" t="s">
        <v>579</v>
      </c>
    </row>
    <row r="99" s="7" customFormat="1" spans="1:14">
      <c r="A99" s="184"/>
      <c r="B99" s="184"/>
      <c r="C99" s="185"/>
      <c r="D99" s="183" t="s">
        <v>521</v>
      </c>
      <c r="E99" s="183" t="s">
        <v>522</v>
      </c>
      <c r="F99" s="218" t="s">
        <v>531</v>
      </c>
      <c r="G99" s="219"/>
      <c r="H99" s="163" t="s">
        <v>547</v>
      </c>
      <c r="I99" s="183" t="s">
        <v>580</v>
      </c>
    </row>
    <row r="100" s="7" customFormat="1" ht="18" customHeight="1" spans="1:14">
      <c r="A100" s="186" t="s">
        <v>321</v>
      </c>
      <c r="B100" s="186" t="s">
        <v>322</v>
      </c>
      <c r="C100" s="187">
        <v>2607</v>
      </c>
      <c r="D100" s="172">
        <f t="shared" ref="D100:D104" si="24">D31-3</f>
        <v>46112</v>
      </c>
      <c r="E100" s="198">
        <f>D100+1</f>
        <v>46113</v>
      </c>
      <c r="F100" s="188">
        <f t="shared" ref="F100:F104" si="25">E100+10</f>
        <v>46123</v>
      </c>
      <c r="G100" s="189"/>
      <c r="H100" s="199">
        <f t="shared" ref="H100:H104" si="26">E100+7</f>
        <v>46120</v>
      </c>
      <c r="I100" s="183">
        <f t="shared" ref="I100:I104" si="27">E100+9</f>
        <v>46122</v>
      </c>
    </row>
    <row r="101" s="7" customFormat="1" ht="18" customHeight="1" spans="1:14">
      <c r="A101" s="186" t="s">
        <v>581</v>
      </c>
      <c r="B101" s="186" t="s">
        <v>582</v>
      </c>
      <c r="C101" s="187" t="s">
        <v>669</v>
      </c>
      <c r="D101" s="172">
        <f t="shared" si="24"/>
        <v>46119</v>
      </c>
      <c r="E101" s="198">
        <f>D101+1</f>
        <v>46120</v>
      </c>
      <c r="F101" s="188">
        <f t="shared" si="25"/>
        <v>46130</v>
      </c>
      <c r="G101" s="189"/>
      <c r="H101" s="199">
        <f t="shared" si="26"/>
        <v>46127</v>
      </c>
      <c r="I101" s="183">
        <f t="shared" si="27"/>
        <v>46129</v>
      </c>
    </row>
    <row r="102" s="7" customFormat="1" ht="18" customHeight="1" spans="1:14">
      <c r="A102" s="186" t="s">
        <v>321</v>
      </c>
      <c r="B102" s="186" t="s">
        <v>322</v>
      </c>
      <c r="C102" s="187">
        <v>2608</v>
      </c>
      <c r="D102" s="172">
        <f t="shared" si="24"/>
        <v>46126</v>
      </c>
      <c r="E102" s="172">
        <f t="shared" ref="E102:E104" si="28">E101+7</f>
        <v>46127</v>
      </c>
      <c r="F102" s="188">
        <f t="shared" si="25"/>
        <v>46137</v>
      </c>
      <c r="G102" s="189"/>
      <c r="H102" s="199">
        <f t="shared" si="26"/>
        <v>46134</v>
      </c>
      <c r="I102" s="183">
        <f t="shared" si="27"/>
        <v>46136</v>
      </c>
    </row>
    <row r="103" s="7" customFormat="1" ht="18" customHeight="1" spans="1:14">
      <c r="A103" s="186" t="s">
        <v>581</v>
      </c>
      <c r="B103" s="186" t="s">
        <v>582</v>
      </c>
      <c r="C103" s="187" t="s">
        <v>670</v>
      </c>
      <c r="D103" s="172">
        <f t="shared" si="24"/>
        <v>46133</v>
      </c>
      <c r="E103" s="172">
        <f t="shared" si="28"/>
        <v>46134</v>
      </c>
      <c r="F103" s="188">
        <f t="shared" si="25"/>
        <v>46144</v>
      </c>
      <c r="G103" s="189"/>
      <c r="H103" s="199">
        <f t="shared" si="26"/>
        <v>46141</v>
      </c>
      <c r="I103" s="183">
        <f t="shared" si="27"/>
        <v>46143</v>
      </c>
    </row>
    <row r="104" s="7" customFormat="1" ht="18" customHeight="1" spans="1:14">
      <c r="A104" s="186" t="s">
        <v>321</v>
      </c>
      <c r="B104" s="186" t="s">
        <v>322</v>
      </c>
      <c r="C104" s="187">
        <v>2609</v>
      </c>
      <c r="D104" s="172">
        <f t="shared" si="24"/>
        <v>46140</v>
      </c>
      <c r="E104" s="172">
        <f t="shared" si="28"/>
        <v>46141</v>
      </c>
      <c r="F104" s="188">
        <f t="shared" si="25"/>
        <v>46151</v>
      </c>
      <c r="G104" s="189"/>
      <c r="H104" s="199">
        <f t="shared" si="26"/>
        <v>46148</v>
      </c>
      <c r="I104" s="183">
        <f t="shared" si="27"/>
        <v>46150</v>
      </c>
    </row>
    <row r="105" s="142" customFormat="1" ht="18" customHeight="1" spans="1:14">
      <c r="A105" s="220" t="s">
        <v>585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542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586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517</v>
      </c>
      <c r="B109" s="181"/>
      <c r="C109" s="182" t="s">
        <v>518</v>
      </c>
      <c r="D109" s="216" t="s">
        <v>519</v>
      </c>
      <c r="E109" s="217"/>
      <c r="F109" s="216" t="s">
        <v>579</v>
      </c>
      <c r="G109" s="217"/>
      <c r="H109" s="168" t="s">
        <v>578</v>
      </c>
      <c r="I109" s="168" t="s">
        <v>577</v>
      </c>
      <c r="J109" s="168"/>
      <c r="K109" s="195"/>
    </row>
    <row r="110" s="7" customFormat="1" hidden="1" spans="1:14">
      <c r="A110" s="184"/>
      <c r="B110" s="184"/>
      <c r="C110" s="185"/>
      <c r="D110" s="183" t="s">
        <v>521</v>
      </c>
      <c r="E110" s="183" t="s">
        <v>538</v>
      </c>
      <c r="F110" s="166" t="s">
        <v>580</v>
      </c>
      <c r="G110" s="167"/>
      <c r="H110" s="163" t="s">
        <v>531</v>
      </c>
      <c r="I110" s="163" t="s">
        <v>587</v>
      </c>
      <c r="J110" s="163"/>
    </row>
    <row r="111" s="7" customFormat="1" ht="18" hidden="1" customHeight="1" spans="1:14">
      <c r="A111" s="196" t="s">
        <v>588</v>
      </c>
      <c r="B111" s="186" t="s">
        <v>589</v>
      </c>
      <c r="C111" s="187">
        <v>184</v>
      </c>
      <c r="D111" s="172">
        <f t="shared" ref="D111:D115" si="29">D9+1</f>
        <v>1</v>
      </c>
      <c r="E111" s="198">
        <f>D111+1</f>
        <v>2</v>
      </c>
      <c r="F111" s="188">
        <f t="shared" ref="F111:F115" si="30">E111+6</f>
        <v>8</v>
      </c>
      <c r="G111" s="189"/>
      <c r="H111" s="199">
        <f t="shared" ref="H111:H115" si="31">F111+1</f>
        <v>9</v>
      </c>
      <c r="I111" s="224">
        <f t="shared" ref="I111:I115" si="32">H111+1</f>
        <v>10</v>
      </c>
      <c r="J111" s="225"/>
    </row>
    <row r="112" s="7" customFormat="1" ht="18" hidden="1" customHeight="1" spans="1:14">
      <c r="A112" s="196" t="s">
        <v>590</v>
      </c>
      <c r="B112" s="186" t="s">
        <v>591</v>
      </c>
      <c r="C112" s="187">
        <v>346</v>
      </c>
      <c r="D112" s="172">
        <f t="shared" si="29"/>
        <v>1</v>
      </c>
      <c r="E112" s="198">
        <f>D112+1</f>
        <v>2</v>
      </c>
      <c r="F112" s="188">
        <f t="shared" si="30"/>
        <v>8</v>
      </c>
      <c r="G112" s="189"/>
      <c r="H112" s="199">
        <f t="shared" si="31"/>
        <v>9</v>
      </c>
      <c r="I112" s="224">
        <f t="shared" si="32"/>
        <v>10</v>
      </c>
      <c r="J112" s="225"/>
    </row>
    <row r="113" s="7" customFormat="1" ht="16.5" hidden="1" customHeight="1" spans="1:14">
      <c r="A113" s="196" t="s">
        <v>588</v>
      </c>
      <c r="B113" s="186" t="s">
        <v>589</v>
      </c>
      <c r="C113" s="187">
        <v>185</v>
      </c>
      <c r="D113" s="172">
        <f t="shared" si="29"/>
        <v>1</v>
      </c>
      <c r="E113" s="172">
        <f t="shared" ref="E113:E115" si="33">E112+7</f>
        <v>9</v>
      </c>
      <c r="F113" s="188">
        <f t="shared" si="30"/>
        <v>15</v>
      </c>
      <c r="G113" s="189"/>
      <c r="H113" s="199">
        <f t="shared" si="31"/>
        <v>16</v>
      </c>
      <c r="I113" s="224">
        <f t="shared" si="32"/>
        <v>17</v>
      </c>
      <c r="J113" s="225"/>
    </row>
    <row r="114" s="7" customFormat="1" ht="18" hidden="1" customHeight="1" spans="1:14">
      <c r="A114" s="196" t="s">
        <v>590</v>
      </c>
      <c r="B114" s="186" t="s">
        <v>591</v>
      </c>
      <c r="C114" s="187">
        <v>347</v>
      </c>
      <c r="D114" s="172">
        <f t="shared" si="29"/>
        <v>1</v>
      </c>
      <c r="E114" s="172">
        <f t="shared" si="33"/>
        <v>16</v>
      </c>
      <c r="F114" s="188">
        <f t="shared" si="30"/>
        <v>22</v>
      </c>
      <c r="G114" s="189"/>
      <c r="H114" s="199">
        <f t="shared" si="31"/>
        <v>23</v>
      </c>
      <c r="I114" s="224">
        <f t="shared" si="32"/>
        <v>24</v>
      </c>
      <c r="J114" s="225"/>
    </row>
    <row r="115" s="7" customFormat="1" ht="18" hidden="1" customHeight="1" spans="1:14">
      <c r="A115" s="196" t="s">
        <v>588</v>
      </c>
      <c r="B115" s="186" t="s">
        <v>589</v>
      </c>
      <c r="C115" s="187">
        <v>186</v>
      </c>
      <c r="D115" s="172">
        <f t="shared" si="29"/>
        <v>1</v>
      </c>
      <c r="E115" s="172">
        <f t="shared" si="33"/>
        <v>23</v>
      </c>
      <c r="F115" s="188">
        <f t="shared" si="30"/>
        <v>29</v>
      </c>
      <c r="G115" s="189"/>
      <c r="H115" s="199">
        <f t="shared" si="31"/>
        <v>30</v>
      </c>
      <c r="I115" s="224">
        <f t="shared" si="32"/>
        <v>31</v>
      </c>
      <c r="J115" s="225"/>
    </row>
    <row r="116" s="2" customFormat="1" ht="15.75" hidden="1" customHeight="1" spans="1:14">
      <c r="A116" s="174" t="s">
        <v>592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525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593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594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517</v>
      </c>
      <c r="B121" s="227"/>
      <c r="C121" s="228" t="s">
        <v>518</v>
      </c>
      <c r="D121" s="229" t="s">
        <v>519</v>
      </c>
      <c r="E121" s="230"/>
      <c r="F121" s="231" t="s">
        <v>595</v>
      </c>
      <c r="G121" s="165" t="s">
        <v>596</v>
      </c>
      <c r="H121" s="163" t="s">
        <v>595</v>
      </c>
      <c r="I121" s="183" t="s">
        <v>556</v>
      </c>
      <c r="J121" s="163" t="s">
        <v>597</v>
      </c>
      <c r="K121" s="163" t="s">
        <v>598</v>
      </c>
      <c r="L121" s="163" t="s">
        <v>557</v>
      </c>
    </row>
    <row r="122" s="7" customFormat="1" hidden="1" spans="1:14">
      <c r="A122" s="232"/>
      <c r="B122" s="232"/>
      <c r="C122" s="233"/>
      <c r="D122" s="231" t="s">
        <v>521</v>
      </c>
      <c r="E122" s="231" t="s">
        <v>599</v>
      </c>
      <c r="F122" s="231" t="s">
        <v>530</v>
      </c>
      <c r="G122" s="165"/>
      <c r="H122" s="183" t="s">
        <v>600</v>
      </c>
      <c r="I122" s="183" t="s">
        <v>547</v>
      </c>
      <c r="J122" s="163" t="s">
        <v>531</v>
      </c>
      <c r="K122" s="163" t="s">
        <v>587</v>
      </c>
      <c r="L122" s="163" t="s">
        <v>530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34">D123+1</f>
        <v>1</v>
      </c>
      <c r="F123" s="236">
        <f t="shared" ref="F123:F127" si="35">E123+3</f>
        <v>4</v>
      </c>
      <c r="G123" s="238" t="s">
        <v>601</v>
      </c>
      <c r="H123" s="239">
        <f t="shared" ref="H123:H127" si="36">F123+7</f>
        <v>11</v>
      </c>
      <c r="I123" s="240">
        <f t="shared" ref="I123:I127" si="37">F123+16</f>
        <v>20</v>
      </c>
      <c r="J123" s="240">
        <f t="shared" ref="J123:J127" si="38">I123+3</f>
        <v>23</v>
      </c>
      <c r="K123" s="240">
        <f t="shared" ref="K123:K127" si="39">J123+1</f>
        <v>24</v>
      </c>
      <c r="L123" s="240">
        <f t="shared" ref="L123:L127" si="40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41">D123+7</f>
        <v>7</v>
      </c>
      <c r="E124" s="237">
        <f t="shared" si="34"/>
        <v>8</v>
      </c>
      <c r="F124" s="236">
        <f t="shared" si="35"/>
        <v>11</v>
      </c>
      <c r="G124" s="241"/>
      <c r="H124" s="239">
        <f t="shared" si="36"/>
        <v>18</v>
      </c>
      <c r="I124" s="240">
        <f t="shared" si="37"/>
        <v>27</v>
      </c>
      <c r="J124" s="240">
        <f t="shared" si="38"/>
        <v>30</v>
      </c>
      <c r="K124" s="240">
        <f t="shared" si="39"/>
        <v>31</v>
      </c>
      <c r="L124" s="240">
        <f t="shared" si="40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41"/>
        <v>14</v>
      </c>
      <c r="E125" s="237">
        <f t="shared" si="34"/>
        <v>15</v>
      </c>
      <c r="F125" s="236">
        <f t="shared" si="35"/>
        <v>18</v>
      </c>
      <c r="G125" s="241"/>
      <c r="H125" s="239">
        <f t="shared" si="36"/>
        <v>25</v>
      </c>
      <c r="I125" s="240">
        <f t="shared" si="37"/>
        <v>34</v>
      </c>
      <c r="J125" s="240">
        <f t="shared" si="38"/>
        <v>37</v>
      </c>
      <c r="K125" s="240">
        <f t="shared" si="39"/>
        <v>38</v>
      </c>
      <c r="L125" s="240">
        <f t="shared" si="40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41"/>
        <v>21</v>
      </c>
      <c r="E126" s="237">
        <f t="shared" si="34"/>
        <v>22</v>
      </c>
      <c r="F126" s="236">
        <f t="shared" si="35"/>
        <v>25</v>
      </c>
      <c r="G126" s="241"/>
      <c r="H126" s="239">
        <f t="shared" si="36"/>
        <v>32</v>
      </c>
      <c r="I126" s="240">
        <f t="shared" si="37"/>
        <v>41</v>
      </c>
      <c r="J126" s="240">
        <f t="shared" si="38"/>
        <v>44</v>
      </c>
      <c r="K126" s="240">
        <f t="shared" si="39"/>
        <v>45</v>
      </c>
      <c r="L126" s="240">
        <f t="shared" si="40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41"/>
        <v>28</v>
      </c>
      <c r="E127" s="237">
        <f t="shared" si="34"/>
        <v>29</v>
      </c>
      <c r="F127" s="236">
        <f t="shared" si="35"/>
        <v>32</v>
      </c>
      <c r="G127" s="242"/>
      <c r="H127" s="239">
        <f t="shared" si="36"/>
        <v>39</v>
      </c>
      <c r="I127" s="240">
        <f t="shared" si="37"/>
        <v>48</v>
      </c>
      <c r="J127" s="240">
        <f t="shared" si="38"/>
        <v>51</v>
      </c>
      <c r="K127" s="240">
        <f t="shared" si="39"/>
        <v>52</v>
      </c>
      <c r="L127" s="240">
        <f t="shared" si="40"/>
        <v>53</v>
      </c>
    </row>
    <row r="128" s="7" customFormat="1" spans="1:14">
      <c r="A128" s="243" t="s">
        <v>602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603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517</v>
      </c>
      <c r="B130" s="248"/>
      <c r="C130" s="249" t="s">
        <v>518</v>
      </c>
      <c r="D130" s="229" t="s">
        <v>519</v>
      </c>
      <c r="E130" s="230"/>
      <c r="F130" s="231" t="s">
        <v>556</v>
      </c>
      <c r="G130" s="165" t="s">
        <v>596</v>
      </c>
      <c r="H130" s="163" t="s">
        <v>556</v>
      </c>
      <c r="I130" s="163" t="s">
        <v>597</v>
      </c>
      <c r="J130" s="163" t="s">
        <v>598</v>
      </c>
      <c r="K130" s="163" t="s">
        <v>557</v>
      </c>
    </row>
    <row r="131" s="7" customFormat="1" hidden="1" spans="1:12">
      <c r="A131" s="250"/>
      <c r="B131" s="251"/>
      <c r="C131" s="252"/>
      <c r="D131" s="231" t="s">
        <v>521</v>
      </c>
      <c r="E131" s="231" t="s">
        <v>568</v>
      </c>
      <c r="F131" s="231" t="s">
        <v>530</v>
      </c>
      <c r="G131" s="165"/>
      <c r="H131" s="183" t="s">
        <v>568</v>
      </c>
      <c r="I131" s="163" t="s">
        <v>531</v>
      </c>
      <c r="J131" s="163" t="s">
        <v>587</v>
      </c>
      <c r="K131" s="163" t="s">
        <v>530</v>
      </c>
    </row>
    <row r="132" s="7" customFormat="1" ht="18" hidden="1" customHeight="1" spans="1:12">
      <c r="A132" s="253" t="s">
        <v>604</v>
      </c>
      <c r="B132" s="254" t="s">
        <v>605</v>
      </c>
      <c r="C132" s="255">
        <v>2302</v>
      </c>
      <c r="D132" s="236">
        <f>D76</f>
        <v>45895</v>
      </c>
      <c r="E132" s="237">
        <f t="shared" ref="E132:E136" si="42">D132+1</f>
        <v>45896</v>
      </c>
      <c r="F132" s="236">
        <f t="shared" ref="F132:F136" si="43">E132+11</f>
        <v>45907</v>
      </c>
      <c r="G132" s="238" t="s">
        <v>601</v>
      </c>
      <c r="H132" s="239">
        <f t="shared" ref="H132:H136" si="44">F132+3</f>
        <v>45910</v>
      </c>
      <c r="I132" s="240">
        <f t="shared" ref="I132:I136" si="45">H132+2</f>
        <v>45912</v>
      </c>
      <c r="J132" s="240">
        <f t="shared" ref="J132:J136" si="46">I132+1</f>
        <v>45913</v>
      </c>
      <c r="K132" s="240">
        <f t="shared" ref="K132:K136" si="47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8">D132+7</f>
        <v>45902</v>
      </c>
      <c r="E133" s="237">
        <f t="shared" si="42"/>
        <v>45903</v>
      </c>
      <c r="F133" s="236">
        <f t="shared" si="43"/>
        <v>45914</v>
      </c>
      <c r="G133" s="241"/>
      <c r="H133" s="239">
        <f t="shared" si="44"/>
        <v>45917</v>
      </c>
      <c r="I133" s="240">
        <f t="shared" si="45"/>
        <v>45919</v>
      </c>
      <c r="J133" s="240">
        <f t="shared" si="46"/>
        <v>45920</v>
      </c>
      <c r="K133" s="240">
        <f t="shared" si="47"/>
        <v>45921</v>
      </c>
    </row>
    <row r="134" s="7" customFormat="1" ht="18" hidden="1" customHeight="1" spans="1:12">
      <c r="A134" s="253"/>
      <c r="B134" s="256"/>
      <c r="C134" s="255" t="s">
        <v>429</v>
      </c>
      <c r="D134" s="236">
        <f t="shared" si="48"/>
        <v>45909</v>
      </c>
      <c r="E134" s="237">
        <f t="shared" si="42"/>
        <v>45910</v>
      </c>
      <c r="F134" s="236">
        <f t="shared" si="43"/>
        <v>45921</v>
      </c>
      <c r="G134" s="241"/>
      <c r="H134" s="239">
        <f t="shared" si="44"/>
        <v>45924</v>
      </c>
      <c r="I134" s="240">
        <f t="shared" si="45"/>
        <v>45926</v>
      </c>
      <c r="J134" s="240">
        <f t="shared" si="46"/>
        <v>45927</v>
      </c>
      <c r="K134" s="240">
        <f t="shared" si="47"/>
        <v>45928</v>
      </c>
    </row>
    <row r="135" s="7" customFormat="1" ht="18" hidden="1" customHeight="1" spans="1:12">
      <c r="A135" s="253"/>
      <c r="B135" s="254"/>
      <c r="C135" s="255" t="s">
        <v>429</v>
      </c>
      <c r="D135" s="236">
        <f t="shared" si="48"/>
        <v>45916</v>
      </c>
      <c r="E135" s="237">
        <f t="shared" si="42"/>
        <v>45917</v>
      </c>
      <c r="F135" s="236">
        <f t="shared" si="43"/>
        <v>45928</v>
      </c>
      <c r="G135" s="241"/>
      <c r="H135" s="239">
        <f t="shared" si="44"/>
        <v>45931</v>
      </c>
      <c r="I135" s="240">
        <f t="shared" si="45"/>
        <v>45933</v>
      </c>
      <c r="J135" s="240">
        <f t="shared" si="46"/>
        <v>45934</v>
      </c>
      <c r="K135" s="240">
        <f t="shared" si="47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8"/>
        <v>45923</v>
      </c>
      <c r="E136" s="237">
        <f t="shared" si="42"/>
        <v>45924</v>
      </c>
      <c r="F136" s="236">
        <f t="shared" si="43"/>
        <v>45935</v>
      </c>
      <c r="G136" s="242"/>
      <c r="H136" s="239">
        <f t="shared" si="44"/>
        <v>45938</v>
      </c>
      <c r="I136" s="240">
        <f t="shared" si="45"/>
        <v>45940</v>
      </c>
      <c r="J136" s="240">
        <f t="shared" si="46"/>
        <v>45941</v>
      </c>
      <c r="K136" s="240">
        <f t="shared" si="47"/>
        <v>45942</v>
      </c>
    </row>
    <row r="137" s="7" customFormat="1" spans="1:12">
      <c r="A137" s="257" t="s">
        <v>606</v>
      </c>
      <c r="B137" s="258"/>
      <c r="C137" s="259"/>
      <c r="D137" s="260"/>
      <c r="E137" s="257" t="s">
        <v>607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608</v>
      </c>
      <c r="B138" s="258"/>
      <c r="C138" s="259"/>
      <c r="D138" s="260"/>
      <c r="E138" s="257" t="s">
        <v>609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610</v>
      </c>
      <c r="B139" s="257"/>
      <c r="C139" s="257"/>
      <c r="D139" s="257"/>
      <c r="E139" s="257" t="s">
        <v>611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612</v>
      </c>
      <c r="B140" s="265"/>
      <c r="C140" s="265"/>
      <c r="D140" s="265"/>
      <c r="E140" s="266" t="s">
        <v>613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614</v>
      </c>
      <c r="B141" s="258"/>
      <c r="C141" s="259"/>
      <c r="D141" s="260"/>
      <c r="E141" s="257" t="s">
        <v>615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616</v>
      </c>
      <c r="B142" s="258"/>
      <c r="C142" s="259"/>
      <c r="D142" s="260"/>
      <c r="E142" s="257" t="s">
        <v>617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618</v>
      </c>
      <c r="B143" s="267"/>
      <c r="C143" s="267"/>
      <c r="D143" s="267"/>
      <c r="E143" s="266" t="s">
        <v>619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620</v>
      </c>
      <c r="B144" s="258"/>
      <c r="C144" s="259"/>
      <c r="D144" s="260"/>
      <c r="E144" s="257" t="s">
        <v>621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622</v>
      </c>
      <c r="E145" s="257" t="s">
        <v>623</v>
      </c>
    </row>
    <row r="146" s="7" customFormat="1" hidden="1" spans="1:15">
      <c r="A146" s="268" t="s">
        <v>624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517</v>
      </c>
      <c r="B147" s="227"/>
      <c r="C147" s="228" t="s">
        <v>518</v>
      </c>
      <c r="D147" s="229" t="s">
        <v>519</v>
      </c>
      <c r="E147" s="230"/>
      <c r="F147" s="230" t="s">
        <v>625</v>
      </c>
      <c r="G147" s="165" t="s">
        <v>596</v>
      </c>
      <c r="H147" s="163" t="s">
        <v>626</v>
      </c>
      <c r="I147" s="269" t="s">
        <v>627</v>
      </c>
      <c r="J147" s="269" t="s">
        <v>628</v>
      </c>
      <c r="K147" s="269" t="s">
        <v>629</v>
      </c>
      <c r="L147" s="269" t="s">
        <v>630</v>
      </c>
    </row>
    <row r="148" s="7" customFormat="1" hidden="1" spans="1:15">
      <c r="A148" s="232"/>
      <c r="B148" s="232"/>
      <c r="C148" s="233"/>
      <c r="D148" s="231" t="s">
        <v>521</v>
      </c>
      <c r="E148" s="231" t="s">
        <v>522</v>
      </c>
      <c r="F148" s="231" t="s">
        <v>587</v>
      </c>
      <c r="G148" s="165"/>
      <c r="H148" s="163" t="s">
        <v>522</v>
      </c>
      <c r="I148" s="163" t="s">
        <v>631</v>
      </c>
      <c r="J148" s="163" t="s">
        <v>547</v>
      </c>
      <c r="K148" s="269" t="s">
        <v>632</v>
      </c>
      <c r="L148" s="269" t="s">
        <v>633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46113</v>
      </c>
      <c r="E149" s="237">
        <f t="shared" ref="E149:E153" si="49">D149+1</f>
        <v>46114</v>
      </c>
      <c r="F149" s="236">
        <f t="shared" ref="F149:F153" si="50">E149+4</f>
        <v>46118</v>
      </c>
      <c r="G149" s="270" t="s">
        <v>634</v>
      </c>
      <c r="H149" s="239">
        <f t="shared" ref="H149:H153" si="51">F149+3</f>
        <v>46121</v>
      </c>
      <c r="I149" s="271">
        <f t="shared" ref="I149:I153" si="52">E149+19</f>
        <v>46133</v>
      </c>
      <c r="J149" s="271">
        <f t="shared" ref="J149:L149" si="53">I149+2</f>
        <v>46135</v>
      </c>
      <c r="K149" s="271">
        <f t="shared" si="53"/>
        <v>46137</v>
      </c>
      <c r="L149" s="271">
        <f t="shared" si="53"/>
        <v>46139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54">D149+7</f>
        <v>46120</v>
      </c>
      <c r="E150" s="237">
        <f t="shared" si="49"/>
        <v>46121</v>
      </c>
      <c r="F150" s="236">
        <f t="shared" si="50"/>
        <v>46125</v>
      </c>
      <c r="G150" s="272"/>
      <c r="H150" s="239">
        <f t="shared" si="51"/>
        <v>46128</v>
      </c>
      <c r="I150" s="271">
        <f t="shared" si="52"/>
        <v>46140</v>
      </c>
      <c r="J150" s="271">
        <f t="shared" ref="J150:L150" si="55">I150+2</f>
        <v>46142</v>
      </c>
      <c r="K150" s="271">
        <f t="shared" si="55"/>
        <v>46144</v>
      </c>
      <c r="L150" s="271">
        <f t="shared" si="55"/>
        <v>46146</v>
      </c>
    </row>
    <row r="151" s="7" customFormat="1" ht="18" hidden="1" customHeight="1" spans="1:15">
      <c r="A151" s="234"/>
      <c r="B151" s="234"/>
      <c r="C151" s="235" t="s">
        <v>429</v>
      </c>
      <c r="D151" s="236">
        <f t="shared" si="54"/>
        <v>46127</v>
      </c>
      <c r="E151" s="237">
        <f t="shared" si="49"/>
        <v>46128</v>
      </c>
      <c r="F151" s="236">
        <f t="shared" si="50"/>
        <v>46132</v>
      </c>
      <c r="G151" s="272"/>
      <c r="H151" s="239">
        <f t="shared" si="51"/>
        <v>46135</v>
      </c>
      <c r="I151" s="271">
        <f t="shared" si="52"/>
        <v>46147</v>
      </c>
      <c r="J151" s="271">
        <f t="shared" ref="J151:L151" si="56">I151+2</f>
        <v>46149</v>
      </c>
      <c r="K151" s="271">
        <f t="shared" si="56"/>
        <v>46151</v>
      </c>
      <c r="L151" s="271">
        <f t="shared" si="56"/>
        <v>46153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54"/>
        <v>46134</v>
      </c>
      <c r="E152" s="237">
        <f t="shared" si="49"/>
        <v>46135</v>
      </c>
      <c r="F152" s="236">
        <f t="shared" si="50"/>
        <v>46139</v>
      </c>
      <c r="G152" s="272"/>
      <c r="H152" s="239">
        <f t="shared" si="51"/>
        <v>46142</v>
      </c>
      <c r="I152" s="271">
        <f t="shared" si="52"/>
        <v>46154</v>
      </c>
      <c r="J152" s="271">
        <f t="shared" ref="J152:L152" si="57">I152+2</f>
        <v>46156</v>
      </c>
      <c r="K152" s="271">
        <f t="shared" si="57"/>
        <v>46158</v>
      </c>
      <c r="L152" s="271">
        <f t="shared" si="57"/>
        <v>46160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54"/>
        <v>46141</v>
      </c>
      <c r="E153" s="237">
        <f t="shared" si="49"/>
        <v>46142</v>
      </c>
      <c r="F153" s="236">
        <f t="shared" si="50"/>
        <v>46146</v>
      </c>
      <c r="G153" s="273"/>
      <c r="H153" s="239">
        <f t="shared" si="51"/>
        <v>46149</v>
      </c>
      <c r="I153" s="271">
        <f t="shared" si="52"/>
        <v>46161</v>
      </c>
      <c r="J153" s="271">
        <f t="shared" ref="J153:L153" si="58">I153+2</f>
        <v>46163</v>
      </c>
      <c r="K153" s="271">
        <f t="shared" si="58"/>
        <v>46165</v>
      </c>
      <c r="L153" s="271">
        <f t="shared" si="58"/>
        <v>46167</v>
      </c>
    </row>
    <row r="154" s="7" customFormat="1" ht="18" customHeight="1"/>
    <row r="155" s="7" customFormat="1" hidden="1" spans="1:15">
      <c r="A155" s="268" t="s">
        <v>635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517</v>
      </c>
      <c r="B156" s="227"/>
      <c r="C156" s="228" t="s">
        <v>518</v>
      </c>
      <c r="D156" s="229" t="s">
        <v>519</v>
      </c>
      <c r="E156" s="274"/>
      <c r="F156" s="230"/>
      <c r="G156" s="165" t="s">
        <v>596</v>
      </c>
      <c r="H156" s="163" t="s">
        <v>626</v>
      </c>
      <c r="I156" s="269" t="s">
        <v>636</v>
      </c>
    </row>
    <row r="157" s="7" customFormat="1" hidden="1" spans="1:15">
      <c r="A157" s="232"/>
      <c r="B157" s="232"/>
      <c r="C157" s="233"/>
      <c r="D157" s="231" t="s">
        <v>521</v>
      </c>
      <c r="E157" s="231" t="s">
        <v>637</v>
      </c>
      <c r="F157" s="231" t="s">
        <v>587</v>
      </c>
      <c r="G157" s="165"/>
      <c r="H157" s="163" t="s">
        <v>538</v>
      </c>
      <c r="I157" s="163" t="s">
        <v>547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46113</v>
      </c>
      <c r="E158" s="237">
        <f t="shared" ref="E158:E162" si="59">D158+1</f>
        <v>46114</v>
      </c>
      <c r="F158" s="236">
        <f t="shared" ref="F158:F162" si="60">E158+2</f>
        <v>46116</v>
      </c>
      <c r="G158" s="270" t="s">
        <v>638</v>
      </c>
      <c r="H158" s="239">
        <f t="shared" ref="H158:H162" si="61">F158+2</f>
        <v>46118</v>
      </c>
      <c r="I158" s="271">
        <f t="shared" ref="I158:I162" si="62">E158+23</f>
        <v>46137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63">D158+7</f>
        <v>46120</v>
      </c>
      <c r="E159" s="237">
        <f t="shared" si="59"/>
        <v>46121</v>
      </c>
      <c r="F159" s="236">
        <f t="shared" si="60"/>
        <v>46123</v>
      </c>
      <c r="G159" s="272"/>
      <c r="H159" s="239">
        <f t="shared" si="61"/>
        <v>46125</v>
      </c>
      <c r="I159" s="271">
        <f t="shared" si="62"/>
        <v>46144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63"/>
        <v>46127</v>
      </c>
      <c r="E160" s="237">
        <f t="shared" si="59"/>
        <v>46128</v>
      </c>
      <c r="F160" s="236">
        <f t="shared" si="60"/>
        <v>46130</v>
      </c>
      <c r="G160" s="272"/>
      <c r="H160" s="239">
        <f t="shared" si="61"/>
        <v>46132</v>
      </c>
      <c r="I160" s="271">
        <f t="shared" si="62"/>
        <v>46151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63"/>
        <v>46134</v>
      </c>
      <c r="E161" s="237">
        <f t="shared" si="59"/>
        <v>46135</v>
      </c>
      <c r="F161" s="236">
        <f t="shared" si="60"/>
        <v>46137</v>
      </c>
      <c r="G161" s="272"/>
      <c r="H161" s="239">
        <f t="shared" si="61"/>
        <v>46139</v>
      </c>
      <c r="I161" s="271">
        <f t="shared" si="62"/>
        <v>46158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63"/>
        <v>46141</v>
      </c>
      <c r="E162" s="237">
        <f t="shared" si="59"/>
        <v>46142</v>
      </c>
      <c r="F162" s="236">
        <f t="shared" si="60"/>
        <v>46144</v>
      </c>
      <c r="G162" s="273"/>
      <c r="H162" s="239">
        <f t="shared" si="61"/>
        <v>46146</v>
      </c>
      <c r="I162" s="271">
        <f t="shared" si="62"/>
        <v>46165</v>
      </c>
    </row>
    <row r="163" s="7" customFormat="1" ht="18" customHeight="1"/>
    <row r="164" s="100" customFormat="1" hidden="1" spans="1:14">
      <c r="A164" s="275" t="s">
        <v>639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517</v>
      </c>
      <c r="B165" s="227"/>
      <c r="C165" s="228" t="s">
        <v>518</v>
      </c>
      <c r="D165" s="229" t="s">
        <v>519</v>
      </c>
      <c r="E165" s="274"/>
      <c r="F165" s="230"/>
      <c r="G165" s="165" t="s">
        <v>596</v>
      </c>
      <c r="H165" s="163" t="s">
        <v>626</v>
      </c>
      <c r="I165" s="163" t="s">
        <v>536</v>
      </c>
      <c r="J165" s="163" t="s">
        <v>640</v>
      </c>
      <c r="K165" s="163" t="s">
        <v>641</v>
      </c>
      <c r="L165" s="163" t="s">
        <v>642</v>
      </c>
      <c r="M165" s="7"/>
    </row>
    <row r="166" s="100" customFormat="1" hidden="1" spans="1:14">
      <c r="A166" s="232"/>
      <c r="B166" s="232"/>
      <c r="C166" s="233"/>
      <c r="D166" s="231" t="s">
        <v>521</v>
      </c>
      <c r="E166" s="229" t="s">
        <v>637</v>
      </c>
      <c r="F166" s="230"/>
      <c r="G166" s="165"/>
      <c r="H166" s="163" t="s">
        <v>600</v>
      </c>
      <c r="I166" s="163" t="s">
        <v>587</v>
      </c>
      <c r="J166" s="163" t="s">
        <v>547</v>
      </c>
      <c r="K166" s="163" t="s">
        <v>523</v>
      </c>
      <c r="L166" s="163" t="s">
        <v>531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46113</v>
      </c>
      <c r="E167" s="278">
        <f t="shared" ref="E167:E171" si="64">D167+1</f>
        <v>46114</v>
      </c>
      <c r="F167" s="279"/>
      <c r="G167" s="270" t="s">
        <v>643</v>
      </c>
      <c r="H167" s="239">
        <f t="shared" ref="H167:H171" si="65">E167+5</f>
        <v>46119</v>
      </c>
      <c r="I167" s="239">
        <f t="shared" ref="I167:I171" si="66">H167+6</f>
        <v>46125</v>
      </c>
      <c r="J167" s="271">
        <f t="shared" ref="J167:J171" si="67">H167+8</f>
        <v>46127</v>
      </c>
      <c r="K167" s="271">
        <f t="shared" ref="K167:K171" si="68">J167+2</f>
        <v>46129</v>
      </c>
      <c r="L167" s="271">
        <f t="shared" ref="L167:L171" si="69">K167+2</f>
        <v>46131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70">D167+7</f>
        <v>46120</v>
      </c>
      <c r="E168" s="278">
        <f t="shared" si="64"/>
        <v>46121</v>
      </c>
      <c r="F168" s="279"/>
      <c r="G168" s="272"/>
      <c r="H168" s="239">
        <f t="shared" si="65"/>
        <v>46126</v>
      </c>
      <c r="I168" s="239">
        <f t="shared" si="66"/>
        <v>46132</v>
      </c>
      <c r="J168" s="271">
        <f t="shared" si="67"/>
        <v>46134</v>
      </c>
      <c r="K168" s="271">
        <f t="shared" si="68"/>
        <v>46136</v>
      </c>
      <c r="L168" s="271">
        <f t="shared" si="69"/>
        <v>46138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70"/>
        <v>46127</v>
      </c>
      <c r="E169" s="278">
        <f t="shared" si="64"/>
        <v>46128</v>
      </c>
      <c r="F169" s="279"/>
      <c r="G169" s="272"/>
      <c r="H169" s="239">
        <f t="shared" si="65"/>
        <v>46133</v>
      </c>
      <c r="I169" s="239">
        <f t="shared" si="66"/>
        <v>46139</v>
      </c>
      <c r="J169" s="271">
        <f t="shared" si="67"/>
        <v>46141</v>
      </c>
      <c r="K169" s="271">
        <f t="shared" si="68"/>
        <v>46143</v>
      </c>
      <c r="L169" s="271">
        <f t="shared" si="69"/>
        <v>46145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70"/>
        <v>46134</v>
      </c>
      <c r="E170" s="278">
        <f t="shared" si="64"/>
        <v>46135</v>
      </c>
      <c r="F170" s="279"/>
      <c r="G170" s="272"/>
      <c r="H170" s="239">
        <f t="shared" si="65"/>
        <v>46140</v>
      </c>
      <c r="I170" s="239">
        <f t="shared" si="66"/>
        <v>46146</v>
      </c>
      <c r="J170" s="271">
        <f t="shared" si="67"/>
        <v>46148</v>
      </c>
      <c r="K170" s="271">
        <f t="shared" si="68"/>
        <v>46150</v>
      </c>
      <c r="L170" s="271">
        <f t="shared" si="69"/>
        <v>46152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70"/>
        <v>46141</v>
      </c>
      <c r="E171" s="278">
        <f t="shared" si="64"/>
        <v>46142</v>
      </c>
      <c r="F171" s="279"/>
      <c r="G171" s="273"/>
      <c r="H171" s="239">
        <f t="shared" si="65"/>
        <v>46147</v>
      </c>
      <c r="I171" s="239">
        <f t="shared" si="66"/>
        <v>46153</v>
      </c>
      <c r="J171" s="271">
        <f t="shared" si="67"/>
        <v>46155</v>
      </c>
      <c r="K171" s="271">
        <f t="shared" si="68"/>
        <v>46157</v>
      </c>
      <c r="L171" s="271">
        <f t="shared" si="69"/>
        <v>46159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71">H172+7</f>
        <v>7</v>
      </c>
      <c r="J172" s="282"/>
      <c r="K172" s="282"/>
    </row>
    <row r="173" s="100" customFormat="1" hidden="1" spans="1:14">
      <c r="A173" s="275" t="s">
        <v>644</v>
      </c>
      <c r="B173" s="276"/>
      <c r="C173" s="277"/>
      <c r="D173" s="7"/>
      <c r="E173" s="7"/>
      <c r="F173" s="7"/>
      <c r="G173" s="7"/>
      <c r="H173" s="7"/>
      <c r="I173" s="239">
        <f t="shared" si="71"/>
        <v>7</v>
      </c>
      <c r="J173" s="7"/>
      <c r="K173" s="7"/>
      <c r="M173" s="7"/>
      <c r="N173" s="7"/>
    </row>
    <row r="174" s="100" customFormat="1" hidden="1" spans="1:14">
      <c r="A174" s="227" t="s">
        <v>517</v>
      </c>
      <c r="B174" s="227"/>
      <c r="C174" s="228" t="s">
        <v>518</v>
      </c>
      <c r="D174" s="229" t="s">
        <v>519</v>
      </c>
      <c r="E174" s="274"/>
      <c r="F174" s="230"/>
      <c r="G174" s="165" t="s">
        <v>596</v>
      </c>
      <c r="H174" s="163" t="s">
        <v>626</v>
      </c>
      <c r="I174" s="239" t="e">
        <f t="shared" si="71"/>
        <v>#VALUE!</v>
      </c>
      <c r="J174" s="163" t="s">
        <v>628</v>
      </c>
      <c r="K174" s="163" t="s">
        <v>629</v>
      </c>
      <c r="L174" s="163" t="s">
        <v>630</v>
      </c>
      <c r="M174" s="7"/>
      <c r="N174" s="7"/>
    </row>
    <row r="175" s="100" customFormat="1" hidden="1" spans="1:14">
      <c r="A175" s="232"/>
      <c r="B175" s="232"/>
      <c r="C175" s="233"/>
      <c r="D175" s="231" t="s">
        <v>521</v>
      </c>
      <c r="E175" s="229" t="s">
        <v>522</v>
      </c>
      <c r="F175" s="230"/>
      <c r="G175" s="165"/>
      <c r="H175" s="163" t="s">
        <v>522</v>
      </c>
      <c r="I175" s="239" t="e">
        <f t="shared" si="71"/>
        <v>#VALUE!</v>
      </c>
      <c r="J175" s="163" t="s">
        <v>530</v>
      </c>
      <c r="K175" s="163" t="s">
        <v>547</v>
      </c>
      <c r="L175" s="163" t="s">
        <v>580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46113</v>
      </c>
      <c r="E176" s="278">
        <f t="shared" ref="E176:E180" si="72">D176+2</f>
        <v>46115</v>
      </c>
      <c r="F176" s="279"/>
      <c r="G176" s="270" t="s">
        <v>645</v>
      </c>
      <c r="H176" s="239">
        <f t="shared" ref="H176:H180" si="73">E176+7</f>
        <v>46122</v>
      </c>
      <c r="I176" s="239">
        <f t="shared" si="71"/>
        <v>46129</v>
      </c>
      <c r="J176" s="271">
        <f t="shared" ref="J176:L176" si="74">I176+2</f>
        <v>46131</v>
      </c>
      <c r="K176" s="271">
        <f t="shared" si="74"/>
        <v>46133</v>
      </c>
      <c r="L176" s="271">
        <f t="shared" si="74"/>
        <v>46135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5">D176+7</f>
        <v>46120</v>
      </c>
      <c r="E177" s="278">
        <f t="shared" si="72"/>
        <v>46122</v>
      </c>
      <c r="F177" s="279"/>
      <c r="G177" s="272"/>
      <c r="H177" s="239">
        <f t="shared" si="73"/>
        <v>46129</v>
      </c>
      <c r="I177" s="239">
        <f t="shared" si="71"/>
        <v>46136</v>
      </c>
      <c r="J177" s="271">
        <f t="shared" ref="J177:L177" si="76">I177+2</f>
        <v>46138</v>
      </c>
      <c r="K177" s="271">
        <f t="shared" si="76"/>
        <v>46140</v>
      </c>
      <c r="L177" s="271">
        <f t="shared" si="76"/>
        <v>46142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5"/>
        <v>46127</v>
      </c>
      <c r="E178" s="278">
        <f t="shared" si="72"/>
        <v>46129</v>
      </c>
      <c r="F178" s="279"/>
      <c r="G178" s="272"/>
      <c r="H178" s="239">
        <f t="shared" si="73"/>
        <v>46136</v>
      </c>
      <c r="I178" s="239">
        <f t="shared" si="71"/>
        <v>46143</v>
      </c>
      <c r="J178" s="271">
        <f t="shared" ref="J178:L178" si="77">I178+2</f>
        <v>46145</v>
      </c>
      <c r="K178" s="271">
        <f t="shared" si="77"/>
        <v>46147</v>
      </c>
      <c r="L178" s="271">
        <f t="shared" si="77"/>
        <v>46149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5"/>
        <v>46134</v>
      </c>
      <c r="E179" s="278">
        <f t="shared" si="72"/>
        <v>46136</v>
      </c>
      <c r="F179" s="279"/>
      <c r="G179" s="272"/>
      <c r="H179" s="239">
        <f t="shared" si="73"/>
        <v>46143</v>
      </c>
      <c r="I179" s="239">
        <f t="shared" si="71"/>
        <v>46150</v>
      </c>
      <c r="J179" s="271">
        <f t="shared" ref="J179:L179" si="78">I179+2</f>
        <v>46152</v>
      </c>
      <c r="K179" s="271">
        <f t="shared" si="78"/>
        <v>46154</v>
      </c>
      <c r="L179" s="271">
        <f t="shared" si="78"/>
        <v>46156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5"/>
        <v>46141</v>
      </c>
      <c r="E180" s="278">
        <f t="shared" si="72"/>
        <v>46143</v>
      </c>
      <c r="F180" s="279"/>
      <c r="G180" s="273"/>
      <c r="H180" s="239">
        <f t="shared" si="73"/>
        <v>46150</v>
      </c>
      <c r="I180" s="239">
        <f t="shared" si="71"/>
        <v>46157</v>
      </c>
      <c r="J180" s="271">
        <f t="shared" ref="J180:L180" si="79">I180+2</f>
        <v>46159</v>
      </c>
      <c r="K180" s="271">
        <f t="shared" si="79"/>
        <v>46161</v>
      </c>
      <c r="L180" s="271">
        <f t="shared" si="79"/>
        <v>46163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646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517</v>
      </c>
      <c r="B183" s="227"/>
      <c r="C183" s="228" t="s">
        <v>518</v>
      </c>
      <c r="D183" s="229" t="s">
        <v>519</v>
      </c>
      <c r="E183" s="274"/>
      <c r="F183" s="230"/>
      <c r="G183" s="165" t="s">
        <v>596</v>
      </c>
      <c r="H183" s="163" t="s">
        <v>544</v>
      </c>
      <c r="I183" s="163" t="s">
        <v>647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521</v>
      </c>
      <c r="E184" s="229" t="s">
        <v>637</v>
      </c>
      <c r="F184" s="230"/>
      <c r="G184" s="165"/>
      <c r="H184" s="163" t="s">
        <v>637</v>
      </c>
      <c r="I184" s="163" t="s">
        <v>530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80">D185+1</f>
        <v>1</v>
      </c>
      <c r="F185" s="279"/>
      <c r="G185" s="270" t="s">
        <v>648</v>
      </c>
      <c r="H185" s="239">
        <f t="shared" ref="H185:H189" si="81">E185+18</f>
        <v>19</v>
      </c>
      <c r="I185" s="271">
        <f t="shared" ref="I185:I189" si="82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83">D185+7</f>
        <v>7</v>
      </c>
      <c r="E186" s="278">
        <f t="shared" si="80"/>
        <v>8</v>
      </c>
      <c r="F186" s="279"/>
      <c r="G186" s="272"/>
      <c r="H186" s="239">
        <f t="shared" si="81"/>
        <v>26</v>
      </c>
      <c r="I186" s="271">
        <f t="shared" si="82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428</v>
      </c>
      <c r="D187" s="236">
        <f t="shared" si="83"/>
        <v>14</v>
      </c>
      <c r="E187" s="278">
        <f t="shared" si="80"/>
        <v>15</v>
      </c>
      <c r="F187" s="279"/>
      <c r="G187" s="272"/>
      <c r="H187" s="239">
        <f t="shared" si="81"/>
        <v>33</v>
      </c>
      <c r="I187" s="271">
        <f t="shared" si="82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83"/>
        <v>21</v>
      </c>
      <c r="E188" s="278">
        <f t="shared" si="80"/>
        <v>22</v>
      </c>
      <c r="F188" s="279"/>
      <c r="G188" s="272"/>
      <c r="H188" s="239">
        <f t="shared" si="81"/>
        <v>40</v>
      </c>
      <c r="I188" s="271">
        <f t="shared" si="82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83"/>
        <v>28</v>
      </c>
      <c r="E189" s="278">
        <f t="shared" si="80"/>
        <v>29</v>
      </c>
      <c r="F189" s="279"/>
      <c r="G189" s="273"/>
      <c r="H189" s="239">
        <f t="shared" si="81"/>
        <v>47</v>
      </c>
      <c r="I189" s="271">
        <f t="shared" si="82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649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517</v>
      </c>
      <c r="B192" s="227"/>
      <c r="C192" s="228" t="s">
        <v>518</v>
      </c>
      <c r="D192" s="229" t="s">
        <v>519</v>
      </c>
      <c r="E192" s="274"/>
      <c r="F192" s="230"/>
      <c r="G192" s="165" t="s">
        <v>596</v>
      </c>
      <c r="H192" s="163" t="s">
        <v>650</v>
      </c>
      <c r="I192" s="163" t="s">
        <v>651</v>
      </c>
      <c r="J192" s="163" t="s">
        <v>652</v>
      </c>
      <c r="K192" s="7"/>
    </row>
    <row r="193" s="100" customFormat="1" hidden="1" spans="1:15">
      <c r="A193" s="232"/>
      <c r="B193" s="232"/>
      <c r="C193" s="233"/>
      <c r="D193" s="231" t="s">
        <v>521</v>
      </c>
      <c r="E193" s="229" t="s">
        <v>538</v>
      </c>
      <c r="F193" s="230"/>
      <c r="G193" s="165"/>
      <c r="H193" s="163" t="s">
        <v>637</v>
      </c>
      <c r="I193" s="163" t="s">
        <v>530</v>
      </c>
      <c r="J193" s="163" t="s">
        <v>539</v>
      </c>
      <c r="K193" s="7"/>
    </row>
    <row r="194" s="100" customFormat="1" ht="18" hidden="1" customHeight="1" spans="1:15">
      <c r="A194" s="234" t="s">
        <v>653</v>
      </c>
      <c r="B194" s="234" t="s">
        <v>654</v>
      </c>
      <c r="C194" s="235">
        <v>2040</v>
      </c>
      <c r="D194" s="236">
        <f>D9+1</f>
        <v>1</v>
      </c>
      <c r="E194" s="278">
        <f t="shared" ref="E194:E198" si="84">D194+1</f>
        <v>2</v>
      </c>
      <c r="F194" s="279"/>
      <c r="G194" s="270" t="s">
        <v>655</v>
      </c>
      <c r="H194" s="239">
        <f t="shared" ref="H194:H198" si="85">E194+10</f>
        <v>12</v>
      </c>
      <c r="I194" s="271">
        <f t="shared" ref="I194:I198" si="86">H194+13</f>
        <v>25</v>
      </c>
      <c r="J194" s="271">
        <f t="shared" ref="J194:J198" si="87">I194+1</f>
        <v>26</v>
      </c>
      <c r="K194" s="7"/>
    </row>
    <row r="195" s="100" customFormat="1" ht="18" hidden="1" customHeight="1" spans="1:15">
      <c r="A195" s="234" t="s">
        <v>653</v>
      </c>
      <c r="B195" s="234" t="s">
        <v>654</v>
      </c>
      <c r="C195" s="235">
        <v>2041</v>
      </c>
      <c r="D195" s="236">
        <f t="shared" ref="D195:D198" si="88">D194+7</f>
        <v>8</v>
      </c>
      <c r="E195" s="278">
        <f t="shared" si="84"/>
        <v>9</v>
      </c>
      <c r="F195" s="279"/>
      <c r="G195" s="272"/>
      <c r="H195" s="239">
        <f t="shared" si="85"/>
        <v>19</v>
      </c>
      <c r="I195" s="271">
        <f t="shared" si="86"/>
        <v>32</v>
      </c>
      <c r="J195" s="271">
        <f t="shared" si="87"/>
        <v>33</v>
      </c>
      <c r="K195" s="7"/>
    </row>
    <row r="196" s="100" customFormat="1" ht="18" hidden="1" customHeight="1" spans="1:15">
      <c r="A196" s="234" t="s">
        <v>653</v>
      </c>
      <c r="B196" s="234" t="s">
        <v>654</v>
      </c>
      <c r="C196" s="235">
        <v>2042</v>
      </c>
      <c r="D196" s="236">
        <f t="shared" si="88"/>
        <v>15</v>
      </c>
      <c r="E196" s="278">
        <f t="shared" si="84"/>
        <v>16</v>
      </c>
      <c r="F196" s="279"/>
      <c r="G196" s="272"/>
      <c r="H196" s="239">
        <f t="shared" si="85"/>
        <v>26</v>
      </c>
      <c r="I196" s="271">
        <f t="shared" si="86"/>
        <v>39</v>
      </c>
      <c r="J196" s="271">
        <f t="shared" si="87"/>
        <v>40</v>
      </c>
      <c r="K196" s="7"/>
    </row>
    <row r="197" s="100" customFormat="1" ht="18" hidden="1" customHeight="1" spans="1:15">
      <c r="A197" s="234" t="s">
        <v>653</v>
      </c>
      <c r="B197" s="234" t="s">
        <v>654</v>
      </c>
      <c r="C197" s="235">
        <v>2043</v>
      </c>
      <c r="D197" s="236">
        <f t="shared" si="88"/>
        <v>22</v>
      </c>
      <c r="E197" s="278">
        <f t="shared" si="84"/>
        <v>23</v>
      </c>
      <c r="F197" s="279"/>
      <c r="G197" s="272"/>
      <c r="H197" s="239">
        <f t="shared" si="85"/>
        <v>33</v>
      </c>
      <c r="I197" s="271">
        <f t="shared" si="86"/>
        <v>46</v>
      </c>
      <c r="J197" s="271">
        <f t="shared" si="87"/>
        <v>47</v>
      </c>
      <c r="K197" s="7"/>
    </row>
    <row r="198" s="7" customFormat="1" ht="18" hidden="1" customHeight="1" spans="1:15">
      <c r="A198" s="234" t="s">
        <v>653</v>
      </c>
      <c r="B198" s="234" t="s">
        <v>654</v>
      </c>
      <c r="C198" s="235">
        <v>2044</v>
      </c>
      <c r="D198" s="236">
        <f t="shared" si="88"/>
        <v>29</v>
      </c>
      <c r="E198" s="278">
        <f t="shared" si="84"/>
        <v>30</v>
      </c>
      <c r="F198" s="279"/>
      <c r="G198" s="273"/>
      <c r="H198" s="239">
        <f t="shared" si="85"/>
        <v>40</v>
      </c>
      <c r="I198" s="271">
        <f t="shared" si="86"/>
        <v>53</v>
      </c>
      <c r="J198" s="271">
        <f t="shared" si="87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656</v>
      </c>
      <c r="B200" s="98"/>
      <c r="C200" s="98" t="s">
        <v>657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658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457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3" workbookViewId="0">
      <selection activeCell="M89" sqref="M89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671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672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customHeight="1" spans="1:16">
      <c r="A18" s="36" t="s">
        <v>136</v>
      </c>
      <c r="B18" s="36" t="s">
        <v>137</v>
      </c>
      <c r="C18" s="37">
        <v>2609</v>
      </c>
      <c r="D18" s="38">
        <v>46084</v>
      </c>
      <c r="E18" s="38">
        <f t="shared" ref="E18:E22" si="0">D18+6</f>
        <v>46090</v>
      </c>
      <c r="F18" s="38">
        <f t="shared" ref="F18:F22" si="1">D18+6</f>
        <v>46090</v>
      </c>
      <c r="G18" s="39">
        <f t="shared" ref="G18:I18" si="2">F18+1</f>
        <v>46091</v>
      </c>
      <c r="H18" s="39">
        <f t="shared" si="2"/>
        <v>46092</v>
      </c>
      <c r="I18" s="40">
        <f t="shared" si="2"/>
        <v>46093</v>
      </c>
      <c r="J18" s="41"/>
      <c r="K18" s="41"/>
      <c r="L18" s="41"/>
      <c r="M18" s="41"/>
      <c r="N18" s="41"/>
    </row>
    <row r="19" s="4" customFormat="1" ht="17.25" customHeight="1" spans="1:16">
      <c r="A19" s="36" t="s">
        <v>259</v>
      </c>
      <c r="B19" s="36" t="s">
        <v>260</v>
      </c>
      <c r="C19" s="37">
        <v>2611</v>
      </c>
      <c r="D19" s="38">
        <f t="shared" ref="D19:D22" si="3">D18+7</f>
        <v>46091</v>
      </c>
      <c r="E19" s="38">
        <f t="shared" si="0"/>
        <v>46097</v>
      </c>
      <c r="F19" s="38">
        <f t="shared" si="1"/>
        <v>46097</v>
      </c>
      <c r="G19" s="39">
        <f t="shared" ref="G19:I19" si="4">F19+1</f>
        <v>46098</v>
      </c>
      <c r="H19" s="39">
        <f t="shared" si="4"/>
        <v>46099</v>
      </c>
      <c r="I19" s="40">
        <f t="shared" si="4"/>
        <v>46100</v>
      </c>
      <c r="J19" s="42"/>
      <c r="K19" s="42"/>
      <c r="L19" s="42"/>
      <c r="M19" s="42"/>
      <c r="N19" s="42"/>
    </row>
    <row r="20" s="4" customFormat="1" ht="17.25" customHeight="1" spans="1:16">
      <c r="A20" s="36" t="s">
        <v>136</v>
      </c>
      <c r="B20" s="36" t="s">
        <v>137</v>
      </c>
      <c r="C20" s="37">
        <v>2611</v>
      </c>
      <c r="D20" s="38">
        <f t="shared" si="3"/>
        <v>46098</v>
      </c>
      <c r="E20" s="38">
        <f t="shared" si="0"/>
        <v>46104</v>
      </c>
      <c r="F20" s="38">
        <f t="shared" si="1"/>
        <v>46104</v>
      </c>
      <c r="G20" s="39">
        <f t="shared" ref="G20:I20" si="5">F20+1</f>
        <v>46105</v>
      </c>
      <c r="H20" s="39">
        <f t="shared" si="5"/>
        <v>46106</v>
      </c>
      <c r="I20" s="40">
        <f t="shared" si="5"/>
        <v>46107</v>
      </c>
      <c r="J20" s="43"/>
      <c r="K20" s="42"/>
      <c r="L20" s="42"/>
      <c r="M20" s="42"/>
      <c r="N20" s="42"/>
    </row>
    <row r="21" s="4" customFormat="1" ht="17.25" customHeight="1" spans="1:16">
      <c r="A21" s="36" t="s">
        <v>259</v>
      </c>
      <c r="B21" s="36" t="s">
        <v>260</v>
      </c>
      <c r="C21" s="37">
        <v>2613</v>
      </c>
      <c r="D21" s="38">
        <f t="shared" si="3"/>
        <v>46105</v>
      </c>
      <c r="E21" s="38">
        <f t="shared" si="0"/>
        <v>46111</v>
      </c>
      <c r="F21" s="38">
        <f t="shared" si="1"/>
        <v>46111</v>
      </c>
      <c r="G21" s="39">
        <f t="shared" ref="G21:I21" si="6">F21+1</f>
        <v>46112</v>
      </c>
      <c r="H21" s="39">
        <f t="shared" si="6"/>
        <v>46113</v>
      </c>
      <c r="I21" s="40">
        <f t="shared" si="6"/>
        <v>46114</v>
      </c>
      <c r="J21" s="43"/>
      <c r="K21" s="42"/>
      <c r="L21" s="42"/>
      <c r="M21" s="42"/>
      <c r="N21" s="42"/>
    </row>
    <row r="22" s="5" customFormat="1" ht="17.25" customHeight="1" spans="1:16">
      <c r="A22" s="36" t="s">
        <v>136</v>
      </c>
      <c r="B22" s="36" t="s">
        <v>137</v>
      </c>
      <c r="C22" s="37">
        <v>2613</v>
      </c>
      <c r="D22" s="38">
        <f t="shared" si="3"/>
        <v>46112</v>
      </c>
      <c r="E22" s="38">
        <f t="shared" si="0"/>
        <v>46118</v>
      </c>
      <c r="F22" s="38">
        <f t="shared" si="1"/>
        <v>46118</v>
      </c>
      <c r="G22" s="39">
        <f t="shared" ref="G22:I22" si="7">F22+1</f>
        <v>46119</v>
      </c>
      <c r="H22" s="39">
        <f t="shared" si="7"/>
        <v>46120</v>
      </c>
      <c r="I22" s="40">
        <f t="shared" si="7"/>
        <v>46121</v>
      </c>
      <c r="J22" s="43"/>
      <c r="K22" s="44"/>
      <c r="L22" s="44"/>
      <c r="M22" s="44"/>
      <c r="N22" s="44"/>
      <c r="O22" s="44"/>
    </row>
    <row r="23" s="2" customFormat="1" ht="14.25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5" spans="1:16">
      <c r="A31" s="36" t="s">
        <v>233</v>
      </c>
      <c r="B31" s="36" t="s">
        <v>234</v>
      </c>
      <c r="C31" s="37">
        <v>2611</v>
      </c>
      <c r="D31" s="39">
        <f>D18+3</f>
        <v>46087</v>
      </c>
      <c r="E31" s="38">
        <f t="shared" ref="E31:E35" si="8">D31+4</f>
        <v>46091</v>
      </c>
      <c r="F31" s="38">
        <f t="shared" ref="F31:F35" si="9">E31</f>
        <v>46091</v>
      </c>
      <c r="G31" s="38">
        <f t="shared" ref="G31:G35" si="10">F31+1</f>
        <v>46092</v>
      </c>
      <c r="H31" s="56"/>
      <c r="I31" s="55"/>
      <c r="J31" s="54"/>
      <c r="K31" s="54"/>
      <c r="L31" s="29"/>
    </row>
    <row r="32" s="2" customFormat="1" ht="15" spans="1:16">
      <c r="A32" s="36" t="s">
        <v>218</v>
      </c>
      <c r="B32" s="36" t="s">
        <v>219</v>
      </c>
      <c r="C32" s="37">
        <v>2611</v>
      </c>
      <c r="D32" s="39">
        <f t="shared" ref="D32:D35" si="11">D31+7</f>
        <v>46094</v>
      </c>
      <c r="E32" s="38">
        <f t="shared" si="8"/>
        <v>46098</v>
      </c>
      <c r="F32" s="38">
        <f t="shared" si="9"/>
        <v>46098</v>
      </c>
      <c r="G32" s="38">
        <f t="shared" si="10"/>
        <v>46099</v>
      </c>
      <c r="H32" s="54"/>
      <c r="I32" s="55"/>
      <c r="J32" s="54"/>
      <c r="K32" s="54"/>
      <c r="L32" s="29"/>
    </row>
    <row r="33" s="2" customFormat="1" ht="15" spans="1:16">
      <c r="A33" s="36" t="s">
        <v>146</v>
      </c>
      <c r="B33" s="36" t="s">
        <v>147</v>
      </c>
      <c r="C33" s="37">
        <v>2613</v>
      </c>
      <c r="D33" s="39">
        <f t="shared" si="11"/>
        <v>46101</v>
      </c>
      <c r="E33" s="38">
        <f t="shared" si="8"/>
        <v>46105</v>
      </c>
      <c r="F33" s="38">
        <f t="shared" si="9"/>
        <v>46105</v>
      </c>
      <c r="G33" s="38">
        <f t="shared" si="10"/>
        <v>46106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233</v>
      </c>
      <c r="B34" s="36" t="s">
        <v>234</v>
      </c>
      <c r="C34" s="37">
        <v>2615</v>
      </c>
      <c r="D34" s="39">
        <f t="shared" si="11"/>
        <v>46108</v>
      </c>
      <c r="E34" s="38">
        <f t="shared" si="8"/>
        <v>46112</v>
      </c>
      <c r="F34" s="38">
        <f t="shared" si="9"/>
        <v>46112</v>
      </c>
      <c r="G34" s="38">
        <f t="shared" si="10"/>
        <v>46113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218</v>
      </c>
      <c r="B35" s="36" t="s">
        <v>219</v>
      </c>
      <c r="C35" s="37">
        <v>2615</v>
      </c>
      <c r="D35" s="39">
        <f t="shared" si="11"/>
        <v>46115</v>
      </c>
      <c r="E35" s="38">
        <f t="shared" si="8"/>
        <v>46119</v>
      </c>
      <c r="F35" s="38">
        <f t="shared" si="9"/>
        <v>46119</v>
      </c>
      <c r="G35" s="38">
        <f t="shared" si="10"/>
        <v>46120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263</v>
      </c>
      <c r="B43" s="36" t="s">
        <v>264</v>
      </c>
      <c r="C43" s="37">
        <v>2609</v>
      </c>
      <c r="D43" s="38">
        <v>46088</v>
      </c>
      <c r="E43" s="39">
        <f t="shared" ref="E43:E47" si="12">D43+4</f>
        <v>46092</v>
      </c>
      <c r="F43" s="38">
        <f t="shared" ref="F43:F47" si="13">E43</f>
        <v>46092</v>
      </c>
      <c r="G43" s="38">
        <f t="shared" ref="G43:G47" si="14">D43+5</f>
        <v>46093</v>
      </c>
      <c r="H43" s="38">
        <f t="shared" ref="H43:H47" si="15">E43+2</f>
        <v>46094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416</v>
      </c>
      <c r="B44" s="57" t="s">
        <v>417</v>
      </c>
      <c r="C44" s="37">
        <v>2611</v>
      </c>
      <c r="D44" s="38">
        <f t="shared" ref="D44:D47" si="16">D43+7</f>
        <v>46095</v>
      </c>
      <c r="E44" s="38">
        <f t="shared" si="12"/>
        <v>46099</v>
      </c>
      <c r="F44" s="38">
        <f t="shared" si="13"/>
        <v>46099</v>
      </c>
      <c r="G44" s="38">
        <f t="shared" si="14"/>
        <v>46100</v>
      </c>
      <c r="H44" s="38">
        <f t="shared" si="15"/>
        <v>46101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263</v>
      </c>
      <c r="B45" s="36" t="s">
        <v>264</v>
      </c>
      <c r="C45" s="37">
        <v>2611</v>
      </c>
      <c r="D45" s="38">
        <f t="shared" si="16"/>
        <v>46102</v>
      </c>
      <c r="E45" s="38">
        <f t="shared" si="12"/>
        <v>46106</v>
      </c>
      <c r="F45" s="39">
        <f t="shared" si="13"/>
        <v>46106</v>
      </c>
      <c r="G45" s="38">
        <f t="shared" si="14"/>
        <v>46107</v>
      </c>
      <c r="H45" s="38">
        <f t="shared" si="15"/>
        <v>46108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416</v>
      </c>
      <c r="B46" s="36" t="s">
        <v>417</v>
      </c>
      <c r="C46" s="37">
        <v>2613</v>
      </c>
      <c r="D46" s="38">
        <f t="shared" si="16"/>
        <v>46109</v>
      </c>
      <c r="E46" s="38">
        <f t="shared" si="12"/>
        <v>46113</v>
      </c>
      <c r="F46" s="38">
        <f t="shared" si="13"/>
        <v>46113</v>
      </c>
      <c r="G46" s="38">
        <f t="shared" si="14"/>
        <v>46114</v>
      </c>
      <c r="H46" s="38">
        <f t="shared" si="15"/>
        <v>46115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263</v>
      </c>
      <c r="B47" s="36" t="s">
        <v>264</v>
      </c>
      <c r="C47" s="37">
        <v>2613</v>
      </c>
      <c r="D47" s="38">
        <f t="shared" si="16"/>
        <v>46116</v>
      </c>
      <c r="E47" s="38">
        <f t="shared" si="12"/>
        <v>46120</v>
      </c>
      <c r="F47" s="38">
        <f t="shared" si="13"/>
        <v>46120</v>
      </c>
      <c r="G47" s="38">
        <f t="shared" si="14"/>
        <v>46121</v>
      </c>
      <c r="H47" s="38">
        <f t="shared" si="15"/>
        <v>46122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666</v>
      </c>
      <c r="B57" s="36" t="s">
        <v>667</v>
      </c>
      <c r="C57" s="37">
        <v>2611</v>
      </c>
      <c r="D57" s="81">
        <f>D43-7</f>
        <v>46081</v>
      </c>
      <c r="E57" s="40">
        <f t="shared" ref="E57:E61" si="17">D57+3</f>
        <v>46084</v>
      </c>
      <c r="F57" s="40">
        <f t="shared" ref="F57:F61" si="18">E57</f>
        <v>46084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439</v>
      </c>
      <c r="B58" s="36" t="s">
        <v>440</v>
      </c>
      <c r="C58" s="37">
        <v>2610</v>
      </c>
      <c r="D58" s="81">
        <f t="shared" ref="D58:D61" si="19">D43</f>
        <v>46088</v>
      </c>
      <c r="E58" s="40">
        <f t="shared" si="17"/>
        <v>46091</v>
      </c>
      <c r="F58" s="40">
        <f t="shared" si="18"/>
        <v>46091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666</v>
      </c>
      <c r="B59" s="36" t="s">
        <v>667</v>
      </c>
      <c r="C59" s="37">
        <v>2613</v>
      </c>
      <c r="D59" s="81">
        <f t="shared" si="19"/>
        <v>46095</v>
      </c>
      <c r="E59" s="40">
        <f t="shared" si="17"/>
        <v>46098</v>
      </c>
      <c r="F59" s="40">
        <f t="shared" si="18"/>
        <v>46098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439</v>
      </c>
      <c r="B60" s="36" t="s">
        <v>440</v>
      </c>
      <c r="C60" s="37">
        <v>2612</v>
      </c>
      <c r="D60" s="81">
        <f t="shared" si="19"/>
        <v>46102</v>
      </c>
      <c r="E60" s="40">
        <f t="shared" si="17"/>
        <v>46105</v>
      </c>
      <c r="F60" s="40">
        <f t="shared" si="18"/>
        <v>46105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666</v>
      </c>
      <c r="B61" s="36" t="s">
        <v>667</v>
      </c>
      <c r="C61" s="37">
        <v>2615</v>
      </c>
      <c r="D61" s="81">
        <f t="shared" si="19"/>
        <v>46109</v>
      </c>
      <c r="E61" s="40">
        <f t="shared" si="17"/>
        <v>46112</v>
      </c>
      <c r="F61" s="40">
        <f t="shared" si="18"/>
        <v>46112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424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425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426</v>
      </c>
      <c r="H67" s="78" t="s">
        <v>427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46088</v>
      </c>
      <c r="E69" s="81">
        <f t="shared" ref="E69:E73" si="20">D69+4</f>
        <v>46092</v>
      </c>
      <c r="F69" s="81">
        <f t="shared" ref="F69:F73" si="21">E69+1</f>
        <v>46093</v>
      </c>
      <c r="G69" s="81">
        <f t="shared" ref="G69:G73" si="22">F69+1</f>
        <v>46094</v>
      </c>
      <c r="H69" s="81">
        <f t="shared" ref="H69:H73" si="23">D69+11</f>
        <v>46099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46095</v>
      </c>
      <c r="E70" s="81">
        <f t="shared" si="20"/>
        <v>46099</v>
      </c>
      <c r="F70" s="81">
        <f t="shared" si="21"/>
        <v>46100</v>
      </c>
      <c r="G70" s="81">
        <f t="shared" si="22"/>
        <v>46101</v>
      </c>
      <c r="H70" s="84">
        <f t="shared" si="23"/>
        <v>46106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428</v>
      </c>
      <c r="D71" s="81">
        <f t="shared" si="24"/>
        <v>46102</v>
      </c>
      <c r="E71" s="81">
        <f t="shared" si="20"/>
        <v>46106</v>
      </c>
      <c r="F71" s="81">
        <f t="shared" si="21"/>
        <v>46107</v>
      </c>
      <c r="G71" s="81">
        <f t="shared" si="22"/>
        <v>46108</v>
      </c>
      <c r="H71" s="84">
        <f t="shared" si="23"/>
        <v>46113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429</v>
      </c>
      <c r="D72" s="81">
        <f t="shared" si="24"/>
        <v>46109</v>
      </c>
      <c r="E72" s="81">
        <f t="shared" si="20"/>
        <v>46113</v>
      </c>
      <c r="F72" s="81">
        <f t="shared" si="21"/>
        <v>46114</v>
      </c>
      <c r="G72" s="84">
        <f t="shared" si="22"/>
        <v>46115</v>
      </c>
      <c r="H72" s="84">
        <f t="shared" si="23"/>
        <v>46120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429</v>
      </c>
      <c r="D73" s="81">
        <f t="shared" si="24"/>
        <v>46116</v>
      </c>
      <c r="E73" s="81">
        <f t="shared" si="20"/>
        <v>46120</v>
      </c>
      <c r="F73" s="81">
        <f t="shared" si="21"/>
        <v>46121</v>
      </c>
      <c r="G73" s="81">
        <f t="shared" si="22"/>
        <v>46122</v>
      </c>
      <c r="H73" s="81">
        <f t="shared" si="23"/>
        <v>46127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430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431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432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433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434</v>
      </c>
      <c r="E80" s="34" t="s">
        <v>435</v>
      </c>
      <c r="F80" s="34" t="s">
        <v>426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436</v>
      </c>
      <c r="E81" s="35" t="s">
        <v>437</v>
      </c>
      <c r="F81" s="35" t="s">
        <v>438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101</v>
      </c>
      <c r="B82" s="36" t="s">
        <v>102</v>
      </c>
      <c r="C82" s="37">
        <v>2608</v>
      </c>
      <c r="D82" s="81">
        <f>D43-7</f>
        <v>46081</v>
      </c>
      <c r="E82" s="38">
        <f t="shared" ref="E82:E86" si="25">D82+3</f>
        <v>46084</v>
      </c>
      <c r="F82" s="38">
        <f t="shared" ref="F82:F86" si="26">D82+4</f>
        <v>46085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673</v>
      </c>
      <c r="B83" s="57" t="s">
        <v>674</v>
      </c>
      <c r="C83" s="37">
        <v>2610</v>
      </c>
      <c r="D83" s="81">
        <f t="shared" ref="D83:D86" si="27">D82+7</f>
        <v>46088</v>
      </c>
      <c r="E83" s="38">
        <f t="shared" si="25"/>
        <v>46091</v>
      </c>
      <c r="F83" s="38">
        <f t="shared" si="26"/>
        <v>46092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266</v>
      </c>
      <c r="B84" s="36" t="s">
        <v>267</v>
      </c>
      <c r="C84" s="37">
        <v>2612</v>
      </c>
      <c r="D84" s="81">
        <f t="shared" si="27"/>
        <v>46095</v>
      </c>
      <c r="E84" s="38">
        <f t="shared" si="25"/>
        <v>46098</v>
      </c>
      <c r="F84" s="38">
        <f t="shared" si="26"/>
        <v>46099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309</v>
      </c>
      <c r="B85" s="57" t="s">
        <v>310</v>
      </c>
      <c r="C85" s="37">
        <v>2612</v>
      </c>
      <c r="D85" s="81">
        <f t="shared" si="27"/>
        <v>46102</v>
      </c>
      <c r="E85" s="38">
        <f t="shared" si="25"/>
        <v>46105</v>
      </c>
      <c r="F85" s="38">
        <f t="shared" si="26"/>
        <v>46106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266</v>
      </c>
      <c r="B86" s="36" t="s">
        <v>267</v>
      </c>
      <c r="C86" s="37">
        <v>2614</v>
      </c>
      <c r="D86" s="81">
        <f t="shared" si="27"/>
        <v>46109</v>
      </c>
      <c r="E86" s="38">
        <f t="shared" si="25"/>
        <v>46112</v>
      </c>
      <c r="F86" s="38">
        <f t="shared" si="26"/>
        <v>46113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441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442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443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444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445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46084</v>
      </c>
      <c r="E96" s="93">
        <f t="shared" ref="E96:E100" si="28">D96+3</f>
        <v>46087</v>
      </c>
      <c r="F96" s="41"/>
      <c r="G96" s="41"/>
      <c r="H96" s="41"/>
      <c r="I96" s="41"/>
    </row>
    <row r="97" s="4" customFormat="1" ht="17.25" hidden="1" customHeight="1" spans="1:16">
      <c r="A97" s="37" t="s">
        <v>446</v>
      </c>
      <c r="B97" s="36" t="s">
        <v>447</v>
      </c>
      <c r="C97" s="37">
        <v>2335</v>
      </c>
      <c r="D97" s="93">
        <f t="shared" ref="D97:D100" si="29">D96+7</f>
        <v>46091</v>
      </c>
      <c r="E97" s="93">
        <f t="shared" si="28"/>
        <v>46094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9"/>
        <v>46098</v>
      </c>
      <c r="E98" s="93">
        <f t="shared" si="28"/>
        <v>46101</v>
      </c>
      <c r="F98" s="42"/>
      <c r="G98" s="42"/>
      <c r="H98" s="42"/>
      <c r="I98" s="42"/>
    </row>
    <row r="99" s="4" customFormat="1" ht="17.25" hidden="1" customHeight="1" spans="1:16">
      <c r="A99" s="37" t="s">
        <v>448</v>
      </c>
      <c r="B99" s="36" t="s">
        <v>449</v>
      </c>
      <c r="C99" s="37">
        <v>2335</v>
      </c>
      <c r="D99" s="38">
        <f t="shared" si="29"/>
        <v>46105</v>
      </c>
      <c r="E99" s="38">
        <f t="shared" si="28"/>
        <v>46108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46112</v>
      </c>
      <c r="E100" s="38">
        <f t="shared" si="28"/>
        <v>46115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450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431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451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390</v>
      </c>
      <c r="E106" s="35" t="s">
        <v>445</v>
      </c>
      <c r="F106" s="35" t="s">
        <v>452</v>
      </c>
      <c r="G106" s="35" t="s">
        <v>453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454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455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456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457</v>
      </c>
      <c r="G117" s="73"/>
    </row>
    <row r="118" s="7" customFormat="1" ht="15.6" spans="1:16">
      <c r="A118" s="97" t="s">
        <v>458</v>
      </c>
      <c r="B118" s="98" t="s">
        <v>459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460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461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462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463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464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465</v>
      </c>
      <c r="B125" s="111" t="s">
        <v>466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467</v>
      </c>
      <c r="B126" s="115" t="s">
        <v>468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469</v>
      </c>
      <c r="B127" s="55" t="s">
        <v>470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471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472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473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474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475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476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477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478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479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480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481</v>
      </c>
      <c r="B138" s="127" t="s">
        <v>482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483</v>
      </c>
      <c r="B139" s="127" t="s">
        <v>484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485</v>
      </c>
      <c r="B140" s="128" t="s">
        <v>486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487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488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489</v>
      </c>
      <c r="B143" s="129" t="s">
        <v>490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491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492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493</v>
      </c>
      <c r="B146" s="129" t="s">
        <v>494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495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496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497</v>
      </c>
      <c r="B149" s="137" t="s">
        <v>498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499</v>
      </c>
      <c r="B150" s="137" t="s">
        <v>500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501</v>
      </c>
      <c r="B151" s="128" t="s">
        <v>502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503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504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505</v>
      </c>
      <c r="B154" s="137" t="s">
        <v>506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507</v>
      </c>
      <c r="B155" s="137" t="s">
        <v>508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509</v>
      </c>
      <c r="B156" s="137" t="s">
        <v>510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workbookViewId="0">
      <selection activeCell="A38" sqref="A38:N38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675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512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513</v>
      </c>
      <c r="E4" s="154"/>
      <c r="F4" s="154"/>
      <c r="G4" s="155"/>
      <c r="H4" s="145" t="s">
        <v>514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515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516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517</v>
      </c>
      <c r="B7" s="164"/>
      <c r="C7" s="165" t="s">
        <v>518</v>
      </c>
      <c r="D7" s="166" t="s">
        <v>519</v>
      </c>
      <c r="E7" s="167"/>
      <c r="F7" s="163" t="s">
        <v>520</v>
      </c>
      <c r="G7" s="163"/>
    </row>
    <row r="8" s="7" customFormat="1" ht="14.25" hidden="1" customHeight="1" spans="1:14">
      <c r="A8" s="163"/>
      <c r="B8" s="168"/>
      <c r="C8" s="165"/>
      <c r="D8" s="163" t="s">
        <v>521</v>
      </c>
      <c r="E8" s="163" t="s">
        <v>522</v>
      </c>
      <c r="F8" s="163" t="s">
        <v>523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524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525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526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517</v>
      </c>
      <c r="B18" s="181"/>
      <c r="C18" s="182" t="s">
        <v>518</v>
      </c>
      <c r="D18" s="166" t="s">
        <v>519</v>
      </c>
      <c r="E18" s="167"/>
      <c r="F18" s="166" t="s">
        <v>527</v>
      </c>
      <c r="G18" s="167"/>
      <c r="H18" s="183" t="s">
        <v>528</v>
      </c>
      <c r="I18" s="183" t="s">
        <v>529</v>
      </c>
    </row>
    <row r="19" s="7" customFormat="1" spans="1:14">
      <c r="A19" s="184"/>
      <c r="B19" s="184"/>
      <c r="C19" s="185"/>
      <c r="D19" s="183" t="s">
        <v>521</v>
      </c>
      <c r="E19" s="183" t="s">
        <v>522</v>
      </c>
      <c r="F19" s="163" t="s">
        <v>530</v>
      </c>
      <c r="G19" s="163"/>
      <c r="H19" s="183" t="s">
        <v>531</v>
      </c>
      <c r="I19" s="183" t="s">
        <v>530</v>
      </c>
    </row>
    <row r="20" s="7" customFormat="1" ht="18" customHeight="1" spans="1:14">
      <c r="A20" s="186" t="s">
        <v>10</v>
      </c>
      <c r="B20" s="186" t="s">
        <v>11</v>
      </c>
      <c r="C20" s="187">
        <v>2606</v>
      </c>
      <c r="D20" s="172">
        <v>46085</v>
      </c>
      <c r="E20" s="172">
        <f t="shared" ref="E20:E24" si="0">D20+1</f>
        <v>46086</v>
      </c>
      <c r="F20" s="188">
        <f t="shared" ref="F20:F22" si="1">E20+12</f>
        <v>46098</v>
      </c>
      <c r="G20" s="189"/>
      <c r="H20" s="172">
        <f t="shared" ref="H20:H24" si="2">F20+5</f>
        <v>46103</v>
      </c>
      <c r="I20" s="172">
        <f t="shared" ref="I20:I24" si="3">H20+2</f>
        <v>46105</v>
      </c>
      <c r="J20" s="190"/>
      <c r="K20" s="100"/>
      <c r="L20" s="100"/>
    </row>
    <row r="21" s="7" customFormat="1" ht="18" customHeight="1" spans="1:14">
      <c r="A21" s="186" t="s">
        <v>275</v>
      </c>
      <c r="B21" s="186" t="s">
        <v>276</v>
      </c>
      <c r="C21" s="187">
        <v>2606</v>
      </c>
      <c r="D21" s="172">
        <f t="shared" ref="D21:D24" si="4">D20+7</f>
        <v>46092</v>
      </c>
      <c r="E21" s="172">
        <f t="shared" si="0"/>
        <v>46093</v>
      </c>
      <c r="F21" s="188">
        <f t="shared" si="1"/>
        <v>46105</v>
      </c>
      <c r="G21" s="189"/>
      <c r="H21" s="172">
        <f t="shared" si="2"/>
        <v>46110</v>
      </c>
      <c r="I21" s="172">
        <f t="shared" si="3"/>
        <v>46112</v>
      </c>
    </row>
    <row r="22" s="7" customFormat="1" ht="18" customHeight="1" spans="1:14">
      <c r="A22" s="186" t="s">
        <v>278</v>
      </c>
      <c r="B22" s="191" t="s">
        <v>279</v>
      </c>
      <c r="C22" s="187">
        <v>2606</v>
      </c>
      <c r="D22" s="172">
        <f t="shared" si="4"/>
        <v>46099</v>
      </c>
      <c r="E22" s="172">
        <f t="shared" si="0"/>
        <v>46100</v>
      </c>
      <c r="F22" s="188">
        <f t="shared" si="1"/>
        <v>46112</v>
      </c>
      <c r="G22" s="189"/>
      <c r="H22" s="172">
        <f t="shared" si="2"/>
        <v>46117</v>
      </c>
      <c r="I22" s="172">
        <f t="shared" si="3"/>
        <v>46119</v>
      </c>
    </row>
    <row r="23" s="7" customFormat="1" ht="18" customHeight="1" spans="1:14">
      <c r="A23" s="186" t="s">
        <v>272</v>
      </c>
      <c r="B23" s="186" t="s">
        <v>273</v>
      </c>
      <c r="C23" s="187">
        <v>2606</v>
      </c>
      <c r="D23" s="172">
        <f t="shared" si="4"/>
        <v>46106</v>
      </c>
      <c r="E23" s="172">
        <f t="shared" si="0"/>
        <v>46107</v>
      </c>
      <c r="F23" s="188">
        <f>E23+13</f>
        <v>46120</v>
      </c>
      <c r="G23" s="189"/>
      <c r="H23" s="172">
        <f t="shared" si="2"/>
        <v>46125</v>
      </c>
      <c r="I23" s="172">
        <f t="shared" si="3"/>
        <v>46127</v>
      </c>
    </row>
    <row r="24" s="7" customFormat="1" ht="18" customHeight="1" spans="1:14">
      <c r="A24" s="186" t="s">
        <v>10</v>
      </c>
      <c r="B24" s="186" t="s">
        <v>11</v>
      </c>
      <c r="C24" s="187">
        <v>2608</v>
      </c>
      <c r="D24" s="172">
        <f t="shared" si="4"/>
        <v>46113</v>
      </c>
      <c r="E24" s="172">
        <f t="shared" si="0"/>
        <v>46114</v>
      </c>
      <c r="F24" s="188">
        <f>E24+13</f>
        <v>46127</v>
      </c>
      <c r="G24" s="189"/>
      <c r="H24" s="172">
        <f t="shared" si="2"/>
        <v>46132</v>
      </c>
      <c r="I24" s="172">
        <f t="shared" si="3"/>
        <v>46134</v>
      </c>
    </row>
    <row r="25" s="2" customFormat="1" ht="15.95" customHeight="1" spans="1:14">
      <c r="A25" s="174" t="s">
        <v>533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535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517</v>
      </c>
      <c r="B29" s="181"/>
      <c r="C29" s="182" t="s">
        <v>518</v>
      </c>
      <c r="D29" s="166" t="s">
        <v>519</v>
      </c>
      <c r="E29" s="167"/>
      <c r="F29" s="166" t="s">
        <v>536</v>
      </c>
      <c r="G29" s="167"/>
      <c r="H29" s="183" t="s">
        <v>537</v>
      </c>
      <c r="I29" s="192"/>
      <c r="J29" s="192"/>
    </row>
    <row r="30" s="7" customFormat="1" spans="1:14">
      <c r="A30" s="184"/>
      <c r="B30" s="184"/>
      <c r="C30" s="185"/>
      <c r="D30" s="183" t="s">
        <v>521</v>
      </c>
      <c r="E30" s="183" t="s">
        <v>538</v>
      </c>
      <c r="F30" s="163" t="s">
        <v>539</v>
      </c>
      <c r="G30" s="163"/>
      <c r="H30" s="183" t="s">
        <v>523</v>
      </c>
      <c r="I30" s="192"/>
      <c r="J30" s="192"/>
    </row>
    <row r="31" s="7" customFormat="1" ht="18" customHeight="1" spans="1:14">
      <c r="A31" s="186" t="s">
        <v>14</v>
      </c>
      <c r="B31" s="186" t="s">
        <v>532</v>
      </c>
      <c r="C31" s="187">
        <v>2606</v>
      </c>
      <c r="D31" s="172">
        <v>46087</v>
      </c>
      <c r="E31" s="172">
        <f t="shared" ref="E31:E35" si="5">D31</f>
        <v>46087</v>
      </c>
      <c r="F31" s="188">
        <f t="shared" ref="F31:F35" si="6">E31+11</f>
        <v>46098</v>
      </c>
      <c r="G31" s="189"/>
      <c r="H31" s="172">
        <f t="shared" ref="H31:H35" si="7">E31+15</f>
        <v>46102</v>
      </c>
      <c r="I31" s="192"/>
      <c r="J31" s="193"/>
    </row>
    <row r="32" s="7" customFormat="1" ht="18" customHeight="1" spans="1:14">
      <c r="A32" s="186" t="s">
        <v>17</v>
      </c>
      <c r="B32" s="191" t="s">
        <v>18</v>
      </c>
      <c r="C32" s="187">
        <v>2606</v>
      </c>
      <c r="D32" s="172">
        <f t="shared" ref="D32:D35" si="8">D31+7</f>
        <v>46094</v>
      </c>
      <c r="E32" s="172">
        <f t="shared" si="5"/>
        <v>46094</v>
      </c>
      <c r="F32" s="188">
        <f t="shared" si="6"/>
        <v>46105</v>
      </c>
      <c r="G32" s="189"/>
      <c r="H32" s="172">
        <f t="shared" si="7"/>
        <v>46109</v>
      </c>
      <c r="I32" s="192"/>
      <c r="J32" s="193"/>
    </row>
    <row r="33" s="7" customFormat="1" ht="18" customHeight="1" spans="1:14">
      <c r="A33" s="186" t="s">
        <v>287</v>
      </c>
      <c r="B33" s="186" t="s">
        <v>288</v>
      </c>
      <c r="C33" s="187">
        <v>2608</v>
      </c>
      <c r="D33" s="172">
        <f t="shared" si="8"/>
        <v>46101</v>
      </c>
      <c r="E33" s="172">
        <f t="shared" si="5"/>
        <v>46101</v>
      </c>
      <c r="F33" s="188">
        <f t="shared" si="6"/>
        <v>46112</v>
      </c>
      <c r="G33" s="189"/>
      <c r="H33" s="172">
        <f t="shared" si="7"/>
        <v>46116</v>
      </c>
      <c r="I33" s="192"/>
      <c r="J33" s="193"/>
    </row>
    <row r="34" s="7" customFormat="1" ht="18" customHeight="1" spans="1:14">
      <c r="A34" s="186" t="s">
        <v>269</v>
      </c>
      <c r="B34" s="186" t="s">
        <v>270</v>
      </c>
      <c r="C34" s="187">
        <v>2606</v>
      </c>
      <c r="D34" s="172">
        <f t="shared" si="8"/>
        <v>46108</v>
      </c>
      <c r="E34" s="172">
        <f t="shared" si="5"/>
        <v>46108</v>
      </c>
      <c r="F34" s="188">
        <f t="shared" si="6"/>
        <v>46119</v>
      </c>
      <c r="G34" s="189"/>
      <c r="H34" s="172">
        <f t="shared" si="7"/>
        <v>46123</v>
      </c>
      <c r="I34" s="192"/>
      <c r="J34" s="193"/>
    </row>
    <row r="35" s="7" customFormat="1" ht="18" customHeight="1" spans="1:14">
      <c r="A35" s="186" t="s">
        <v>14</v>
      </c>
      <c r="B35" s="186" t="s">
        <v>532</v>
      </c>
      <c r="C35" s="187">
        <v>2608</v>
      </c>
      <c r="D35" s="172">
        <f t="shared" si="8"/>
        <v>46115</v>
      </c>
      <c r="E35" s="172">
        <f t="shared" si="5"/>
        <v>46115</v>
      </c>
      <c r="F35" s="188">
        <f t="shared" si="6"/>
        <v>46126</v>
      </c>
      <c r="G35" s="189"/>
      <c r="H35" s="172">
        <f t="shared" si="7"/>
        <v>46130</v>
      </c>
      <c r="I35" s="192"/>
      <c r="J35" s="193"/>
    </row>
    <row r="36" s="2" customFormat="1" ht="15.95" customHeight="1" spans="1:14">
      <c r="A36" s="174" t="s">
        <v>524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543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517</v>
      </c>
      <c r="B40" s="181"/>
      <c r="C40" s="182" t="s">
        <v>518</v>
      </c>
      <c r="D40" s="166" t="s">
        <v>519</v>
      </c>
      <c r="E40" s="167"/>
      <c r="F40" s="166" t="s">
        <v>544</v>
      </c>
      <c r="G40" s="167"/>
      <c r="H40" s="183" t="s">
        <v>545</v>
      </c>
      <c r="I40" s="183" t="s">
        <v>546</v>
      </c>
    </row>
    <row r="41" s="7" customFormat="1" spans="1:14">
      <c r="A41" s="184"/>
      <c r="B41" s="184"/>
      <c r="C41" s="185"/>
      <c r="D41" s="183" t="s">
        <v>521</v>
      </c>
      <c r="E41" s="183" t="s">
        <v>522</v>
      </c>
      <c r="F41" s="166" t="s">
        <v>539</v>
      </c>
      <c r="G41" s="167"/>
      <c r="H41" s="183" t="s">
        <v>547</v>
      </c>
      <c r="I41" s="183" t="s">
        <v>547</v>
      </c>
    </row>
    <row r="42" s="7" customFormat="1" ht="18" customHeight="1" spans="1:14">
      <c r="A42" s="186" t="s">
        <v>209</v>
      </c>
      <c r="B42" s="186" t="s">
        <v>210</v>
      </c>
      <c r="C42" s="187">
        <v>2606</v>
      </c>
      <c r="D42" s="172">
        <v>46088</v>
      </c>
      <c r="E42" s="172">
        <f t="shared" ref="E42:E46" si="9">D42+1</f>
        <v>46089</v>
      </c>
      <c r="F42" s="188">
        <f t="shared" ref="F42:F46" si="10">E42+8</f>
        <v>46097</v>
      </c>
      <c r="G42" s="189"/>
      <c r="H42" s="172">
        <f t="shared" ref="H42:H46" si="11">F42+2</f>
        <v>46099</v>
      </c>
      <c r="I42" s="172">
        <f t="shared" ref="I42:I46" si="12">H42+1</f>
        <v>46100</v>
      </c>
    </row>
    <row r="43" s="7" customFormat="1" ht="18" customHeight="1" spans="1:14">
      <c r="A43" s="186" t="s">
        <v>281</v>
      </c>
      <c r="B43" s="186" t="s">
        <v>282</v>
      </c>
      <c r="C43" s="194">
        <v>2608</v>
      </c>
      <c r="D43" s="172">
        <f t="shared" ref="D43:D46" si="13">D42+7</f>
        <v>46095</v>
      </c>
      <c r="E43" s="172">
        <f t="shared" si="9"/>
        <v>46096</v>
      </c>
      <c r="F43" s="188">
        <f t="shared" si="10"/>
        <v>46104</v>
      </c>
      <c r="G43" s="189"/>
      <c r="H43" s="172">
        <f t="shared" si="11"/>
        <v>46106</v>
      </c>
      <c r="I43" s="172">
        <f t="shared" si="12"/>
        <v>46107</v>
      </c>
    </row>
    <row r="44" s="7" customFormat="1" ht="18" customHeight="1" spans="1:14">
      <c r="A44" s="186" t="s">
        <v>188</v>
      </c>
      <c r="B44" s="186" t="s">
        <v>189</v>
      </c>
      <c r="C44" s="187">
        <v>2608</v>
      </c>
      <c r="D44" s="172">
        <f t="shared" si="13"/>
        <v>46102</v>
      </c>
      <c r="E44" s="172">
        <f t="shared" si="9"/>
        <v>46103</v>
      </c>
      <c r="F44" s="188">
        <f t="shared" si="10"/>
        <v>46111</v>
      </c>
      <c r="G44" s="189"/>
      <c r="H44" s="172">
        <f t="shared" si="11"/>
        <v>46113</v>
      </c>
      <c r="I44" s="172">
        <f t="shared" si="12"/>
        <v>46114</v>
      </c>
    </row>
    <row r="45" s="7" customFormat="1" ht="18" customHeight="1" spans="1:14">
      <c r="A45" s="186" t="s">
        <v>209</v>
      </c>
      <c r="B45" s="186" t="s">
        <v>210</v>
      </c>
      <c r="C45" s="187">
        <v>2608</v>
      </c>
      <c r="D45" s="172">
        <f t="shared" si="13"/>
        <v>46109</v>
      </c>
      <c r="E45" s="172">
        <f t="shared" si="9"/>
        <v>46110</v>
      </c>
      <c r="F45" s="188">
        <f t="shared" si="10"/>
        <v>46118</v>
      </c>
      <c r="G45" s="189"/>
      <c r="H45" s="172">
        <f t="shared" si="11"/>
        <v>46120</v>
      </c>
      <c r="I45" s="172">
        <f t="shared" si="12"/>
        <v>46121</v>
      </c>
    </row>
    <row r="46" s="7" customFormat="1" ht="18" customHeight="1" spans="1:14">
      <c r="A46" s="186" t="s">
        <v>281</v>
      </c>
      <c r="B46" s="186" t="s">
        <v>282</v>
      </c>
      <c r="C46" s="187">
        <v>2610</v>
      </c>
      <c r="D46" s="172">
        <f t="shared" si="13"/>
        <v>46116</v>
      </c>
      <c r="E46" s="172">
        <f t="shared" si="9"/>
        <v>46117</v>
      </c>
      <c r="F46" s="188">
        <f t="shared" si="10"/>
        <v>46125</v>
      </c>
      <c r="G46" s="189"/>
      <c r="H46" s="172">
        <f t="shared" si="11"/>
        <v>46127</v>
      </c>
      <c r="I46" s="172">
        <f t="shared" si="12"/>
        <v>46128</v>
      </c>
    </row>
    <row r="47" s="2" customFormat="1" ht="15.95" customHeight="1" spans="1:14">
      <c r="A47" s="174" t="s">
        <v>533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550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hidden="1" customHeight="1" spans="1:14">
      <c r="A51" s="181" t="s">
        <v>517</v>
      </c>
      <c r="B51" s="181"/>
      <c r="C51" s="182" t="s">
        <v>518</v>
      </c>
      <c r="D51" s="166" t="s">
        <v>519</v>
      </c>
      <c r="E51" s="167"/>
      <c r="F51" s="166" t="s">
        <v>551</v>
      </c>
      <c r="G51" s="167"/>
      <c r="H51" s="183" t="s">
        <v>552</v>
      </c>
      <c r="I51" s="183" t="s">
        <v>553</v>
      </c>
    </row>
    <row r="52" s="7" customFormat="1" hidden="1" spans="1:14">
      <c r="A52" s="184"/>
      <c r="B52" s="184"/>
      <c r="C52" s="185"/>
      <c r="D52" s="183" t="s">
        <v>521</v>
      </c>
      <c r="E52" s="183" t="s">
        <v>522</v>
      </c>
      <c r="F52" s="166" t="s">
        <v>539</v>
      </c>
      <c r="G52" s="167"/>
      <c r="H52" s="183" t="s">
        <v>547</v>
      </c>
      <c r="I52" s="183" t="s">
        <v>547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554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533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456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555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517</v>
      </c>
      <c r="B62" s="181"/>
      <c r="C62" s="182" t="s">
        <v>518</v>
      </c>
      <c r="D62" s="166" t="s">
        <v>519</v>
      </c>
      <c r="E62" s="167"/>
      <c r="F62" s="166" t="s">
        <v>556</v>
      </c>
      <c r="G62" s="167"/>
      <c r="H62" s="163" t="s">
        <v>557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521</v>
      </c>
      <c r="E63" s="183" t="s">
        <v>538</v>
      </c>
      <c r="F63" s="166" t="s">
        <v>547</v>
      </c>
      <c r="G63" s="167"/>
      <c r="H63" s="163" t="s">
        <v>531</v>
      </c>
    </row>
    <row r="64" s="7" customFormat="1" ht="18" hidden="1" customHeight="1" spans="1:14">
      <c r="A64" s="196" t="s">
        <v>558</v>
      </c>
      <c r="B64" s="196" t="s">
        <v>559</v>
      </c>
      <c r="C64" s="197">
        <v>1512</v>
      </c>
      <c r="D64" s="172">
        <v>42224</v>
      </c>
      <c r="E64" s="198">
        <f>D64+1</f>
        <v>42225</v>
      </c>
      <c r="F64" s="188">
        <f t="shared" ref="F64:F68" si="14">E64+11</f>
        <v>42236</v>
      </c>
      <c r="G64" s="189"/>
      <c r="H64" s="199">
        <f t="shared" ref="H64:H68" si="15">F64+3</f>
        <v>42239</v>
      </c>
    </row>
    <row r="65" s="7" customFormat="1" ht="18" hidden="1" customHeight="1" spans="1:14">
      <c r="A65" s="169" t="s">
        <v>560</v>
      </c>
      <c r="B65" s="170" t="s">
        <v>561</v>
      </c>
      <c r="C65" s="171">
        <v>1520</v>
      </c>
      <c r="D65" s="172">
        <f t="shared" ref="D65:D68" si="16">D64+7</f>
        <v>42231</v>
      </c>
      <c r="E65" s="198">
        <f>D65+1</f>
        <v>42232</v>
      </c>
      <c r="F65" s="188">
        <f t="shared" si="14"/>
        <v>42243</v>
      </c>
      <c r="G65" s="189"/>
      <c r="H65" s="199">
        <f t="shared" si="15"/>
        <v>42246</v>
      </c>
    </row>
    <row r="66" s="7" customFormat="1" ht="12.75" hidden="1" customHeight="1" spans="1:14">
      <c r="A66" s="196" t="s">
        <v>562</v>
      </c>
      <c r="B66" s="196" t="s">
        <v>563</v>
      </c>
      <c r="C66" s="187">
        <v>1509</v>
      </c>
      <c r="D66" s="172">
        <f t="shared" si="16"/>
        <v>42238</v>
      </c>
      <c r="E66" s="172">
        <f t="shared" ref="E66:E68" si="17">E65+7</f>
        <v>42239</v>
      </c>
      <c r="F66" s="188">
        <f t="shared" si="14"/>
        <v>42250</v>
      </c>
      <c r="G66" s="189"/>
      <c r="H66" s="199">
        <f t="shared" si="15"/>
        <v>42253</v>
      </c>
    </row>
    <row r="67" s="7" customFormat="1" ht="18" hidden="1" customHeight="1" spans="1:14">
      <c r="A67" s="200"/>
      <c r="B67" s="200"/>
      <c r="C67" s="201"/>
      <c r="D67" s="172">
        <f t="shared" si="16"/>
        <v>42245</v>
      </c>
      <c r="E67" s="172">
        <f t="shared" si="17"/>
        <v>42246</v>
      </c>
      <c r="F67" s="188">
        <f t="shared" si="14"/>
        <v>42257</v>
      </c>
      <c r="G67" s="189"/>
      <c r="H67" s="199">
        <f t="shared" si="15"/>
        <v>42260</v>
      </c>
    </row>
    <row r="68" s="7" customFormat="1" ht="18" hidden="1" customHeight="1" spans="1:14">
      <c r="A68" s="200"/>
      <c r="B68" s="200"/>
      <c r="C68" s="202"/>
      <c r="D68" s="172">
        <f t="shared" si="16"/>
        <v>42252</v>
      </c>
      <c r="E68" s="172">
        <f t="shared" si="17"/>
        <v>42253</v>
      </c>
      <c r="F68" s="188">
        <f t="shared" si="14"/>
        <v>42264</v>
      </c>
      <c r="G68" s="189"/>
      <c r="H68" s="199">
        <f t="shared" si="15"/>
        <v>42267</v>
      </c>
    </row>
    <row r="69" s="2" customFormat="1" ht="15.75" hidden="1" customHeight="1" spans="1:14">
      <c r="A69" s="203" t="s">
        <v>564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565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566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517</v>
      </c>
      <c r="B74" s="181"/>
      <c r="C74" s="182" t="s">
        <v>518</v>
      </c>
      <c r="D74" s="166" t="s">
        <v>519</v>
      </c>
      <c r="E74" s="167"/>
      <c r="F74" s="183" t="s">
        <v>520</v>
      </c>
      <c r="G74" s="183"/>
      <c r="H74" s="183" t="s">
        <v>567</v>
      </c>
      <c r="I74" s="198" t="s">
        <v>546</v>
      </c>
    </row>
    <row r="75" s="7" customFormat="1" hidden="1" spans="1:14">
      <c r="A75" s="184"/>
      <c r="B75" s="184"/>
      <c r="C75" s="185"/>
      <c r="D75" s="183" t="s">
        <v>521</v>
      </c>
      <c r="E75" s="183" t="s">
        <v>568</v>
      </c>
      <c r="F75" s="183" t="s">
        <v>531</v>
      </c>
      <c r="G75" s="183"/>
      <c r="H75" s="183" t="s">
        <v>530</v>
      </c>
      <c r="I75" s="183" t="s">
        <v>547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569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570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534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571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517</v>
      </c>
      <c r="B84" s="181"/>
      <c r="C84" s="182" t="s">
        <v>518</v>
      </c>
      <c r="D84" s="166" t="s">
        <v>519</v>
      </c>
      <c r="E84" s="167"/>
      <c r="F84" s="183" t="s">
        <v>556</v>
      </c>
      <c r="G84" s="183"/>
      <c r="H84" s="183" t="s">
        <v>572</v>
      </c>
      <c r="I84" s="183" t="s">
        <v>573</v>
      </c>
      <c r="J84" s="183" t="s">
        <v>574</v>
      </c>
      <c r="K84" s="212"/>
    </row>
    <row r="85" s="7" customFormat="1" ht="23" customHeight="1" spans="1:14">
      <c r="A85" s="184"/>
      <c r="B85" s="184"/>
      <c r="C85" s="185"/>
      <c r="D85" s="183" t="s">
        <v>521</v>
      </c>
      <c r="E85" s="183" t="s">
        <v>538</v>
      </c>
      <c r="F85" s="183" t="s">
        <v>547</v>
      </c>
      <c r="G85" s="183"/>
      <c r="H85" s="183" t="s">
        <v>531</v>
      </c>
      <c r="I85" s="183" t="s">
        <v>547</v>
      </c>
      <c r="J85" s="183" t="s">
        <v>547</v>
      </c>
    </row>
    <row r="86" s="7" customFormat="1" ht="23" customHeight="1" spans="1:14">
      <c r="A86" s="186" t="s">
        <v>293</v>
      </c>
      <c r="B86" s="186" t="s">
        <v>294</v>
      </c>
      <c r="C86" s="187">
        <v>2604</v>
      </c>
      <c r="D86" s="172">
        <v>46081</v>
      </c>
      <c r="E86" s="198">
        <f>D86+1</f>
        <v>46082</v>
      </c>
      <c r="F86" s="172">
        <f t="shared" ref="F86:F90" si="18">E86+11</f>
        <v>46093</v>
      </c>
      <c r="G86" s="172"/>
      <c r="H86" s="198">
        <f t="shared" ref="H86:H90" si="19">E86+13</f>
        <v>46095</v>
      </c>
      <c r="I86" s="198">
        <f t="shared" ref="I86:I90" si="20">E86+18</f>
        <v>46100</v>
      </c>
      <c r="J86" s="198">
        <f t="shared" ref="J86:J90" si="21">E86+23</f>
        <v>46105</v>
      </c>
    </row>
    <row r="87" s="7" customFormat="1" ht="23" customHeight="1" spans="1:14">
      <c r="A87" s="186" t="s">
        <v>20</v>
      </c>
      <c r="B87" s="186" t="s">
        <v>21</v>
      </c>
      <c r="C87" s="187">
        <v>2604</v>
      </c>
      <c r="D87" s="172">
        <f t="shared" ref="D87:D90" si="22">D86+7</f>
        <v>46088</v>
      </c>
      <c r="E87" s="198">
        <f t="shared" ref="E87:E90" si="23">E86+7</f>
        <v>46089</v>
      </c>
      <c r="F87" s="172">
        <f t="shared" si="18"/>
        <v>46100</v>
      </c>
      <c r="G87" s="172"/>
      <c r="H87" s="198">
        <f t="shared" si="19"/>
        <v>46102</v>
      </c>
      <c r="I87" s="198">
        <f t="shared" si="20"/>
        <v>46107</v>
      </c>
      <c r="J87" s="198">
        <f t="shared" si="21"/>
        <v>46112</v>
      </c>
    </row>
    <row r="88" s="7" customFormat="1" ht="23" customHeight="1" spans="1:14">
      <c r="A88" s="186" t="s">
        <v>296</v>
      </c>
      <c r="B88" s="186" t="s">
        <v>297</v>
      </c>
      <c r="C88" s="187">
        <v>2606</v>
      </c>
      <c r="D88" s="172">
        <f t="shared" si="22"/>
        <v>46095</v>
      </c>
      <c r="E88" s="198">
        <f t="shared" si="23"/>
        <v>46096</v>
      </c>
      <c r="F88" s="172">
        <f t="shared" si="18"/>
        <v>46107</v>
      </c>
      <c r="G88" s="172"/>
      <c r="H88" s="198">
        <f t="shared" si="19"/>
        <v>46109</v>
      </c>
      <c r="I88" s="198">
        <f t="shared" si="20"/>
        <v>46114</v>
      </c>
      <c r="J88" s="198">
        <f t="shared" si="21"/>
        <v>46119</v>
      </c>
    </row>
    <row r="89" s="7" customFormat="1" ht="23" customHeight="1" spans="1:14">
      <c r="A89" s="186" t="s">
        <v>284</v>
      </c>
      <c r="B89" s="186" t="s">
        <v>285</v>
      </c>
      <c r="C89" s="187">
        <v>2604</v>
      </c>
      <c r="D89" s="172">
        <f t="shared" si="22"/>
        <v>46102</v>
      </c>
      <c r="E89" s="198">
        <f t="shared" si="23"/>
        <v>46103</v>
      </c>
      <c r="F89" s="172">
        <f t="shared" si="18"/>
        <v>46114</v>
      </c>
      <c r="G89" s="172"/>
      <c r="H89" s="198">
        <f t="shared" si="19"/>
        <v>46116</v>
      </c>
      <c r="I89" s="198">
        <f t="shared" si="20"/>
        <v>46121</v>
      </c>
      <c r="J89" s="198">
        <f t="shared" si="21"/>
        <v>46126</v>
      </c>
    </row>
    <row r="90" s="7" customFormat="1" ht="23" customHeight="1" spans="1:14">
      <c r="A90" s="186" t="s">
        <v>290</v>
      </c>
      <c r="B90" s="186" t="s">
        <v>291</v>
      </c>
      <c r="C90" s="187">
        <v>2606</v>
      </c>
      <c r="D90" s="172">
        <f t="shared" si="22"/>
        <v>46109</v>
      </c>
      <c r="E90" s="198">
        <f t="shared" si="23"/>
        <v>46110</v>
      </c>
      <c r="F90" s="172">
        <f t="shared" si="18"/>
        <v>46121</v>
      </c>
      <c r="G90" s="172"/>
      <c r="H90" s="198">
        <f t="shared" si="19"/>
        <v>46123</v>
      </c>
      <c r="I90" s="198">
        <f t="shared" si="20"/>
        <v>46128</v>
      </c>
      <c r="J90" s="198">
        <f t="shared" si="21"/>
        <v>46133</v>
      </c>
    </row>
    <row r="91" s="2" customFormat="1" ht="15.95" customHeight="1" spans="1:14">
      <c r="A91" s="174" t="s">
        <v>533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456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575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456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576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517</v>
      </c>
      <c r="B98" s="214"/>
      <c r="C98" s="215" t="s">
        <v>518</v>
      </c>
      <c r="D98" s="216" t="s">
        <v>519</v>
      </c>
      <c r="E98" s="217"/>
      <c r="F98" s="218" t="s">
        <v>577</v>
      </c>
      <c r="G98" s="219"/>
      <c r="H98" s="168" t="s">
        <v>578</v>
      </c>
      <c r="I98" s="183" t="s">
        <v>579</v>
      </c>
    </row>
    <row r="99" s="7" customFormat="1" spans="1:14">
      <c r="A99" s="184"/>
      <c r="B99" s="184"/>
      <c r="C99" s="185"/>
      <c r="D99" s="183" t="s">
        <v>521</v>
      </c>
      <c r="E99" s="183" t="s">
        <v>522</v>
      </c>
      <c r="F99" s="218" t="s">
        <v>531</v>
      </c>
      <c r="G99" s="219"/>
      <c r="H99" s="163" t="s">
        <v>547</v>
      </c>
      <c r="I99" s="183" t="s">
        <v>580</v>
      </c>
    </row>
    <row r="100" s="7" customFormat="1" ht="18" customHeight="1" spans="1:14">
      <c r="A100" s="186" t="s">
        <v>321</v>
      </c>
      <c r="B100" s="186" t="s">
        <v>322</v>
      </c>
      <c r="C100" s="187" t="s">
        <v>429</v>
      </c>
      <c r="D100" s="172">
        <f t="shared" ref="D100:D104" si="24">D31-3</f>
        <v>46084</v>
      </c>
      <c r="E100" s="198">
        <f>D100+1</f>
        <v>46085</v>
      </c>
      <c r="F100" s="188">
        <f t="shared" ref="F100:F104" si="25">E100+10</f>
        <v>46095</v>
      </c>
      <c r="G100" s="189"/>
      <c r="H100" s="199">
        <f t="shared" ref="H100:H104" si="26">E100+7</f>
        <v>46092</v>
      </c>
      <c r="I100" s="183">
        <f t="shared" ref="I100:I104" si="27">E100+9</f>
        <v>46094</v>
      </c>
    </row>
    <row r="101" s="7" customFormat="1" ht="18" customHeight="1" spans="1:14">
      <c r="A101" s="186" t="s">
        <v>581</v>
      </c>
      <c r="B101" s="186" t="s">
        <v>582</v>
      </c>
      <c r="C101" s="187" t="s">
        <v>676</v>
      </c>
      <c r="D101" s="172">
        <f t="shared" si="24"/>
        <v>46091</v>
      </c>
      <c r="E101" s="198">
        <f>D101+1</f>
        <v>46092</v>
      </c>
      <c r="F101" s="188">
        <f t="shared" si="25"/>
        <v>46102</v>
      </c>
      <c r="G101" s="189"/>
      <c r="H101" s="199">
        <f t="shared" si="26"/>
        <v>46099</v>
      </c>
      <c r="I101" s="183">
        <f t="shared" si="27"/>
        <v>46101</v>
      </c>
    </row>
    <row r="102" s="7" customFormat="1" ht="18" customHeight="1" spans="1:14">
      <c r="A102" s="186" t="s">
        <v>321</v>
      </c>
      <c r="B102" s="186" t="s">
        <v>322</v>
      </c>
      <c r="C102" s="187">
        <v>2606</v>
      </c>
      <c r="D102" s="172">
        <f t="shared" si="24"/>
        <v>46098</v>
      </c>
      <c r="E102" s="172">
        <f t="shared" ref="E102:E104" si="28">E101+7</f>
        <v>46099</v>
      </c>
      <c r="F102" s="188">
        <f t="shared" si="25"/>
        <v>46109</v>
      </c>
      <c r="G102" s="189"/>
      <c r="H102" s="199">
        <f t="shared" si="26"/>
        <v>46106</v>
      </c>
      <c r="I102" s="183">
        <f t="shared" si="27"/>
        <v>46108</v>
      </c>
    </row>
    <row r="103" s="7" customFormat="1" ht="18" customHeight="1" spans="1:14">
      <c r="A103" s="186" t="s">
        <v>581</v>
      </c>
      <c r="B103" s="186" t="s">
        <v>582</v>
      </c>
      <c r="C103" s="187" t="s">
        <v>677</v>
      </c>
      <c r="D103" s="172">
        <f t="shared" si="24"/>
        <v>46105</v>
      </c>
      <c r="E103" s="172">
        <f t="shared" si="28"/>
        <v>46106</v>
      </c>
      <c r="F103" s="188">
        <f t="shared" si="25"/>
        <v>46116</v>
      </c>
      <c r="G103" s="189"/>
      <c r="H103" s="199">
        <f t="shared" si="26"/>
        <v>46113</v>
      </c>
      <c r="I103" s="183">
        <f t="shared" si="27"/>
        <v>46115</v>
      </c>
    </row>
    <row r="104" s="7" customFormat="1" ht="18" customHeight="1" spans="1:14">
      <c r="A104" s="186" t="s">
        <v>321</v>
      </c>
      <c r="B104" s="186" t="s">
        <v>322</v>
      </c>
      <c r="C104" s="187">
        <v>2607</v>
      </c>
      <c r="D104" s="172">
        <f t="shared" si="24"/>
        <v>46112</v>
      </c>
      <c r="E104" s="172">
        <f t="shared" si="28"/>
        <v>46113</v>
      </c>
      <c r="F104" s="188">
        <f t="shared" si="25"/>
        <v>46123</v>
      </c>
      <c r="G104" s="189"/>
      <c r="H104" s="199">
        <f t="shared" si="26"/>
        <v>46120</v>
      </c>
      <c r="I104" s="183">
        <f t="shared" si="27"/>
        <v>46122</v>
      </c>
    </row>
    <row r="105" s="142" customFormat="1" ht="18" customHeight="1" spans="1:14">
      <c r="A105" s="220" t="s">
        <v>585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542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586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517</v>
      </c>
      <c r="B109" s="181"/>
      <c r="C109" s="182" t="s">
        <v>518</v>
      </c>
      <c r="D109" s="216" t="s">
        <v>519</v>
      </c>
      <c r="E109" s="217"/>
      <c r="F109" s="216" t="s">
        <v>579</v>
      </c>
      <c r="G109" s="217"/>
      <c r="H109" s="168" t="s">
        <v>578</v>
      </c>
      <c r="I109" s="168" t="s">
        <v>577</v>
      </c>
      <c r="J109" s="168"/>
      <c r="K109" s="195"/>
    </row>
    <row r="110" s="7" customFormat="1" hidden="1" spans="1:14">
      <c r="A110" s="184"/>
      <c r="B110" s="184"/>
      <c r="C110" s="185"/>
      <c r="D110" s="183" t="s">
        <v>521</v>
      </c>
      <c r="E110" s="183" t="s">
        <v>538</v>
      </c>
      <c r="F110" s="166" t="s">
        <v>580</v>
      </c>
      <c r="G110" s="167"/>
      <c r="H110" s="163" t="s">
        <v>531</v>
      </c>
      <c r="I110" s="163" t="s">
        <v>587</v>
      </c>
      <c r="J110" s="163"/>
    </row>
    <row r="111" s="7" customFormat="1" ht="18" hidden="1" customHeight="1" spans="1:14">
      <c r="A111" s="196" t="s">
        <v>588</v>
      </c>
      <c r="B111" s="186" t="s">
        <v>589</v>
      </c>
      <c r="C111" s="187">
        <v>184</v>
      </c>
      <c r="D111" s="172">
        <f t="shared" ref="D111:D115" si="29">D9+1</f>
        <v>1</v>
      </c>
      <c r="E111" s="198">
        <f>D111+1</f>
        <v>2</v>
      </c>
      <c r="F111" s="188">
        <f t="shared" ref="F111:F115" si="30">E111+6</f>
        <v>8</v>
      </c>
      <c r="G111" s="189"/>
      <c r="H111" s="199">
        <f t="shared" ref="H111:H115" si="31">F111+1</f>
        <v>9</v>
      </c>
      <c r="I111" s="224">
        <f t="shared" ref="I111:I115" si="32">H111+1</f>
        <v>10</v>
      </c>
      <c r="J111" s="225"/>
    </row>
    <row r="112" s="7" customFormat="1" ht="18" hidden="1" customHeight="1" spans="1:14">
      <c r="A112" s="196" t="s">
        <v>590</v>
      </c>
      <c r="B112" s="186" t="s">
        <v>591</v>
      </c>
      <c r="C112" s="187">
        <v>346</v>
      </c>
      <c r="D112" s="172">
        <f t="shared" si="29"/>
        <v>1</v>
      </c>
      <c r="E112" s="198">
        <f>D112+1</f>
        <v>2</v>
      </c>
      <c r="F112" s="188">
        <f t="shared" si="30"/>
        <v>8</v>
      </c>
      <c r="G112" s="189"/>
      <c r="H112" s="199">
        <f t="shared" si="31"/>
        <v>9</v>
      </c>
      <c r="I112" s="224">
        <f t="shared" si="32"/>
        <v>10</v>
      </c>
      <c r="J112" s="225"/>
    </row>
    <row r="113" s="7" customFormat="1" ht="16.5" hidden="1" customHeight="1" spans="1:14">
      <c r="A113" s="196" t="s">
        <v>588</v>
      </c>
      <c r="B113" s="186" t="s">
        <v>589</v>
      </c>
      <c r="C113" s="187">
        <v>185</v>
      </c>
      <c r="D113" s="172">
        <f t="shared" si="29"/>
        <v>1</v>
      </c>
      <c r="E113" s="172">
        <f t="shared" ref="E113:E115" si="33">E112+7</f>
        <v>9</v>
      </c>
      <c r="F113" s="188">
        <f t="shared" si="30"/>
        <v>15</v>
      </c>
      <c r="G113" s="189"/>
      <c r="H113" s="199">
        <f t="shared" si="31"/>
        <v>16</v>
      </c>
      <c r="I113" s="224">
        <f t="shared" si="32"/>
        <v>17</v>
      </c>
      <c r="J113" s="225"/>
    </row>
    <row r="114" s="7" customFormat="1" ht="18" hidden="1" customHeight="1" spans="1:14">
      <c r="A114" s="196" t="s">
        <v>590</v>
      </c>
      <c r="B114" s="186" t="s">
        <v>591</v>
      </c>
      <c r="C114" s="187">
        <v>347</v>
      </c>
      <c r="D114" s="172">
        <f t="shared" si="29"/>
        <v>1</v>
      </c>
      <c r="E114" s="172">
        <f t="shared" si="33"/>
        <v>16</v>
      </c>
      <c r="F114" s="188">
        <f t="shared" si="30"/>
        <v>22</v>
      </c>
      <c r="G114" s="189"/>
      <c r="H114" s="199">
        <f t="shared" si="31"/>
        <v>23</v>
      </c>
      <c r="I114" s="224">
        <f t="shared" si="32"/>
        <v>24</v>
      </c>
      <c r="J114" s="225"/>
    </row>
    <row r="115" s="7" customFormat="1" ht="18" hidden="1" customHeight="1" spans="1:14">
      <c r="A115" s="196" t="s">
        <v>588</v>
      </c>
      <c r="B115" s="186" t="s">
        <v>589</v>
      </c>
      <c r="C115" s="187">
        <v>186</v>
      </c>
      <c r="D115" s="172">
        <f t="shared" si="29"/>
        <v>1</v>
      </c>
      <c r="E115" s="172">
        <f t="shared" si="33"/>
        <v>23</v>
      </c>
      <c r="F115" s="188">
        <f t="shared" si="30"/>
        <v>29</v>
      </c>
      <c r="G115" s="189"/>
      <c r="H115" s="199">
        <f t="shared" si="31"/>
        <v>30</v>
      </c>
      <c r="I115" s="224">
        <f t="shared" si="32"/>
        <v>31</v>
      </c>
      <c r="J115" s="225"/>
    </row>
    <row r="116" s="2" customFormat="1" ht="15.75" hidden="1" customHeight="1" spans="1:14">
      <c r="A116" s="174" t="s">
        <v>592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525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593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594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517</v>
      </c>
      <c r="B121" s="227"/>
      <c r="C121" s="228" t="s">
        <v>518</v>
      </c>
      <c r="D121" s="229" t="s">
        <v>519</v>
      </c>
      <c r="E121" s="230"/>
      <c r="F121" s="231" t="s">
        <v>595</v>
      </c>
      <c r="G121" s="165" t="s">
        <v>596</v>
      </c>
      <c r="H121" s="163" t="s">
        <v>595</v>
      </c>
      <c r="I121" s="183" t="s">
        <v>556</v>
      </c>
      <c r="J121" s="163" t="s">
        <v>597</v>
      </c>
      <c r="K121" s="163" t="s">
        <v>598</v>
      </c>
      <c r="L121" s="163" t="s">
        <v>557</v>
      </c>
    </row>
    <row r="122" s="7" customFormat="1" hidden="1" spans="1:14">
      <c r="A122" s="232"/>
      <c r="B122" s="232"/>
      <c r="C122" s="233"/>
      <c r="D122" s="231" t="s">
        <v>521</v>
      </c>
      <c r="E122" s="231" t="s">
        <v>599</v>
      </c>
      <c r="F122" s="231" t="s">
        <v>530</v>
      </c>
      <c r="G122" s="165"/>
      <c r="H122" s="183" t="s">
        <v>600</v>
      </c>
      <c r="I122" s="183" t="s">
        <v>547</v>
      </c>
      <c r="J122" s="163" t="s">
        <v>531</v>
      </c>
      <c r="K122" s="163" t="s">
        <v>587</v>
      </c>
      <c r="L122" s="163" t="s">
        <v>530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34">D123+1</f>
        <v>1</v>
      </c>
      <c r="F123" s="236">
        <f t="shared" ref="F123:F127" si="35">E123+3</f>
        <v>4</v>
      </c>
      <c r="G123" s="238" t="s">
        <v>601</v>
      </c>
      <c r="H123" s="239">
        <f t="shared" ref="H123:H127" si="36">F123+7</f>
        <v>11</v>
      </c>
      <c r="I123" s="240">
        <f t="shared" ref="I123:I127" si="37">F123+16</f>
        <v>20</v>
      </c>
      <c r="J123" s="240">
        <f t="shared" ref="J123:J127" si="38">I123+3</f>
        <v>23</v>
      </c>
      <c r="K123" s="240">
        <f t="shared" ref="K123:K127" si="39">J123+1</f>
        <v>24</v>
      </c>
      <c r="L123" s="240">
        <f t="shared" ref="L123:L127" si="40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41">D123+7</f>
        <v>7</v>
      </c>
      <c r="E124" s="237">
        <f t="shared" si="34"/>
        <v>8</v>
      </c>
      <c r="F124" s="236">
        <f t="shared" si="35"/>
        <v>11</v>
      </c>
      <c r="G124" s="241"/>
      <c r="H124" s="239">
        <f t="shared" si="36"/>
        <v>18</v>
      </c>
      <c r="I124" s="240">
        <f t="shared" si="37"/>
        <v>27</v>
      </c>
      <c r="J124" s="240">
        <f t="shared" si="38"/>
        <v>30</v>
      </c>
      <c r="K124" s="240">
        <f t="shared" si="39"/>
        <v>31</v>
      </c>
      <c r="L124" s="240">
        <f t="shared" si="40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41"/>
        <v>14</v>
      </c>
      <c r="E125" s="237">
        <f t="shared" si="34"/>
        <v>15</v>
      </c>
      <c r="F125" s="236">
        <f t="shared" si="35"/>
        <v>18</v>
      </c>
      <c r="G125" s="241"/>
      <c r="H125" s="239">
        <f t="shared" si="36"/>
        <v>25</v>
      </c>
      <c r="I125" s="240">
        <f t="shared" si="37"/>
        <v>34</v>
      </c>
      <c r="J125" s="240">
        <f t="shared" si="38"/>
        <v>37</v>
      </c>
      <c r="K125" s="240">
        <f t="shared" si="39"/>
        <v>38</v>
      </c>
      <c r="L125" s="240">
        <f t="shared" si="40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41"/>
        <v>21</v>
      </c>
      <c r="E126" s="237">
        <f t="shared" si="34"/>
        <v>22</v>
      </c>
      <c r="F126" s="236">
        <f t="shared" si="35"/>
        <v>25</v>
      </c>
      <c r="G126" s="241"/>
      <c r="H126" s="239">
        <f t="shared" si="36"/>
        <v>32</v>
      </c>
      <c r="I126" s="240">
        <f t="shared" si="37"/>
        <v>41</v>
      </c>
      <c r="J126" s="240">
        <f t="shared" si="38"/>
        <v>44</v>
      </c>
      <c r="K126" s="240">
        <f t="shared" si="39"/>
        <v>45</v>
      </c>
      <c r="L126" s="240">
        <f t="shared" si="40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41"/>
        <v>28</v>
      </c>
      <c r="E127" s="237">
        <f t="shared" si="34"/>
        <v>29</v>
      </c>
      <c r="F127" s="236">
        <f t="shared" si="35"/>
        <v>32</v>
      </c>
      <c r="G127" s="242"/>
      <c r="H127" s="239">
        <f t="shared" si="36"/>
        <v>39</v>
      </c>
      <c r="I127" s="240">
        <f t="shared" si="37"/>
        <v>48</v>
      </c>
      <c r="J127" s="240">
        <f t="shared" si="38"/>
        <v>51</v>
      </c>
      <c r="K127" s="240">
        <f t="shared" si="39"/>
        <v>52</v>
      </c>
      <c r="L127" s="240">
        <f t="shared" si="40"/>
        <v>53</v>
      </c>
    </row>
    <row r="128" s="7" customFormat="1" spans="1:14">
      <c r="A128" s="243" t="s">
        <v>602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603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517</v>
      </c>
      <c r="B130" s="248"/>
      <c r="C130" s="249" t="s">
        <v>518</v>
      </c>
      <c r="D130" s="229" t="s">
        <v>519</v>
      </c>
      <c r="E130" s="230"/>
      <c r="F130" s="231" t="s">
        <v>556</v>
      </c>
      <c r="G130" s="165" t="s">
        <v>596</v>
      </c>
      <c r="H130" s="163" t="s">
        <v>556</v>
      </c>
      <c r="I130" s="163" t="s">
        <v>597</v>
      </c>
      <c r="J130" s="163" t="s">
        <v>598</v>
      </c>
      <c r="K130" s="163" t="s">
        <v>557</v>
      </c>
    </row>
    <row r="131" s="7" customFormat="1" hidden="1" spans="1:12">
      <c r="A131" s="250"/>
      <c r="B131" s="251"/>
      <c r="C131" s="252"/>
      <c r="D131" s="231" t="s">
        <v>521</v>
      </c>
      <c r="E131" s="231" t="s">
        <v>568</v>
      </c>
      <c r="F131" s="231" t="s">
        <v>530</v>
      </c>
      <c r="G131" s="165"/>
      <c r="H131" s="183" t="s">
        <v>568</v>
      </c>
      <c r="I131" s="163" t="s">
        <v>531</v>
      </c>
      <c r="J131" s="163" t="s">
        <v>587</v>
      </c>
      <c r="K131" s="163" t="s">
        <v>530</v>
      </c>
    </row>
    <row r="132" s="7" customFormat="1" ht="18" hidden="1" customHeight="1" spans="1:12">
      <c r="A132" s="253" t="s">
        <v>604</v>
      </c>
      <c r="B132" s="254" t="s">
        <v>605</v>
      </c>
      <c r="C132" s="255">
        <v>2302</v>
      </c>
      <c r="D132" s="236">
        <f>D76</f>
        <v>45895</v>
      </c>
      <c r="E132" s="237">
        <f t="shared" ref="E132:E136" si="42">D132+1</f>
        <v>45896</v>
      </c>
      <c r="F132" s="236">
        <f t="shared" ref="F132:F136" si="43">E132+11</f>
        <v>45907</v>
      </c>
      <c r="G132" s="238" t="s">
        <v>601</v>
      </c>
      <c r="H132" s="239">
        <f t="shared" ref="H132:H136" si="44">F132+3</f>
        <v>45910</v>
      </c>
      <c r="I132" s="240">
        <f t="shared" ref="I132:I136" si="45">H132+2</f>
        <v>45912</v>
      </c>
      <c r="J132" s="240">
        <f t="shared" ref="J132:J136" si="46">I132+1</f>
        <v>45913</v>
      </c>
      <c r="K132" s="240">
        <f t="shared" ref="K132:K136" si="47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8">D132+7</f>
        <v>45902</v>
      </c>
      <c r="E133" s="237">
        <f t="shared" si="42"/>
        <v>45903</v>
      </c>
      <c r="F133" s="236">
        <f t="shared" si="43"/>
        <v>45914</v>
      </c>
      <c r="G133" s="241"/>
      <c r="H133" s="239">
        <f t="shared" si="44"/>
        <v>45917</v>
      </c>
      <c r="I133" s="240">
        <f t="shared" si="45"/>
        <v>45919</v>
      </c>
      <c r="J133" s="240">
        <f t="shared" si="46"/>
        <v>45920</v>
      </c>
      <c r="K133" s="240">
        <f t="shared" si="47"/>
        <v>45921</v>
      </c>
    </row>
    <row r="134" s="7" customFormat="1" ht="18" hidden="1" customHeight="1" spans="1:12">
      <c r="A134" s="253"/>
      <c r="B134" s="256"/>
      <c r="C134" s="255" t="s">
        <v>429</v>
      </c>
      <c r="D134" s="236">
        <f t="shared" si="48"/>
        <v>45909</v>
      </c>
      <c r="E134" s="237">
        <f t="shared" si="42"/>
        <v>45910</v>
      </c>
      <c r="F134" s="236">
        <f t="shared" si="43"/>
        <v>45921</v>
      </c>
      <c r="G134" s="241"/>
      <c r="H134" s="239">
        <f t="shared" si="44"/>
        <v>45924</v>
      </c>
      <c r="I134" s="240">
        <f t="shared" si="45"/>
        <v>45926</v>
      </c>
      <c r="J134" s="240">
        <f t="shared" si="46"/>
        <v>45927</v>
      </c>
      <c r="K134" s="240">
        <f t="shared" si="47"/>
        <v>45928</v>
      </c>
    </row>
    <row r="135" s="7" customFormat="1" ht="18" hidden="1" customHeight="1" spans="1:12">
      <c r="A135" s="253"/>
      <c r="B135" s="254"/>
      <c r="C135" s="255" t="s">
        <v>429</v>
      </c>
      <c r="D135" s="236">
        <f t="shared" si="48"/>
        <v>45916</v>
      </c>
      <c r="E135" s="237">
        <f t="shared" si="42"/>
        <v>45917</v>
      </c>
      <c r="F135" s="236">
        <f t="shared" si="43"/>
        <v>45928</v>
      </c>
      <c r="G135" s="241"/>
      <c r="H135" s="239">
        <f t="shared" si="44"/>
        <v>45931</v>
      </c>
      <c r="I135" s="240">
        <f t="shared" si="45"/>
        <v>45933</v>
      </c>
      <c r="J135" s="240">
        <f t="shared" si="46"/>
        <v>45934</v>
      </c>
      <c r="K135" s="240">
        <f t="shared" si="47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8"/>
        <v>45923</v>
      </c>
      <c r="E136" s="237">
        <f t="shared" si="42"/>
        <v>45924</v>
      </c>
      <c r="F136" s="236">
        <f t="shared" si="43"/>
        <v>45935</v>
      </c>
      <c r="G136" s="242"/>
      <c r="H136" s="239">
        <f t="shared" si="44"/>
        <v>45938</v>
      </c>
      <c r="I136" s="240">
        <f t="shared" si="45"/>
        <v>45940</v>
      </c>
      <c r="J136" s="240">
        <f t="shared" si="46"/>
        <v>45941</v>
      </c>
      <c r="K136" s="240">
        <f t="shared" si="47"/>
        <v>45942</v>
      </c>
    </row>
    <row r="137" s="7" customFormat="1" spans="1:12">
      <c r="A137" s="257" t="s">
        <v>606</v>
      </c>
      <c r="B137" s="258"/>
      <c r="C137" s="259"/>
      <c r="D137" s="260"/>
      <c r="E137" s="257" t="s">
        <v>607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608</v>
      </c>
      <c r="B138" s="258"/>
      <c r="C138" s="259"/>
      <c r="D138" s="260"/>
      <c r="E138" s="257" t="s">
        <v>609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610</v>
      </c>
      <c r="B139" s="257"/>
      <c r="C139" s="257"/>
      <c r="D139" s="257"/>
      <c r="E139" s="257" t="s">
        <v>611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612</v>
      </c>
      <c r="B140" s="265"/>
      <c r="C140" s="265"/>
      <c r="D140" s="265"/>
      <c r="E140" s="266" t="s">
        <v>613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614</v>
      </c>
      <c r="B141" s="258"/>
      <c r="C141" s="259"/>
      <c r="D141" s="260"/>
      <c r="E141" s="257" t="s">
        <v>615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616</v>
      </c>
      <c r="B142" s="258"/>
      <c r="C142" s="259"/>
      <c r="D142" s="260"/>
      <c r="E142" s="257" t="s">
        <v>617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618</v>
      </c>
      <c r="B143" s="267"/>
      <c r="C143" s="267"/>
      <c r="D143" s="267"/>
      <c r="E143" s="266" t="s">
        <v>619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620</v>
      </c>
      <c r="B144" s="258"/>
      <c r="C144" s="259"/>
      <c r="D144" s="260"/>
      <c r="E144" s="257" t="s">
        <v>621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622</v>
      </c>
      <c r="E145" s="257" t="s">
        <v>623</v>
      </c>
    </row>
    <row r="146" s="7" customFormat="1" hidden="1" spans="1:15">
      <c r="A146" s="268" t="s">
        <v>624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517</v>
      </c>
      <c r="B147" s="227"/>
      <c r="C147" s="228" t="s">
        <v>518</v>
      </c>
      <c r="D147" s="229" t="s">
        <v>519</v>
      </c>
      <c r="E147" s="230"/>
      <c r="F147" s="230" t="s">
        <v>625</v>
      </c>
      <c r="G147" s="165" t="s">
        <v>596</v>
      </c>
      <c r="H147" s="163" t="s">
        <v>626</v>
      </c>
      <c r="I147" s="269" t="s">
        <v>627</v>
      </c>
      <c r="J147" s="269" t="s">
        <v>628</v>
      </c>
      <c r="K147" s="269" t="s">
        <v>629</v>
      </c>
      <c r="L147" s="269" t="s">
        <v>630</v>
      </c>
    </row>
    <row r="148" s="7" customFormat="1" hidden="1" spans="1:15">
      <c r="A148" s="232"/>
      <c r="B148" s="232"/>
      <c r="C148" s="233"/>
      <c r="D148" s="231" t="s">
        <v>521</v>
      </c>
      <c r="E148" s="231" t="s">
        <v>522</v>
      </c>
      <c r="F148" s="231" t="s">
        <v>587</v>
      </c>
      <c r="G148" s="165"/>
      <c r="H148" s="163" t="s">
        <v>522</v>
      </c>
      <c r="I148" s="163" t="s">
        <v>631</v>
      </c>
      <c r="J148" s="163" t="s">
        <v>547</v>
      </c>
      <c r="K148" s="269" t="s">
        <v>632</v>
      </c>
      <c r="L148" s="269" t="s">
        <v>633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46085</v>
      </c>
      <c r="E149" s="237">
        <f t="shared" ref="E149:E153" si="49">D149+1</f>
        <v>46086</v>
      </c>
      <c r="F149" s="236">
        <f t="shared" ref="F149:F153" si="50">E149+4</f>
        <v>46090</v>
      </c>
      <c r="G149" s="270" t="s">
        <v>634</v>
      </c>
      <c r="H149" s="239">
        <f t="shared" ref="H149:H153" si="51">F149+3</f>
        <v>46093</v>
      </c>
      <c r="I149" s="271">
        <f t="shared" ref="I149:I153" si="52">E149+19</f>
        <v>46105</v>
      </c>
      <c r="J149" s="271">
        <f t="shared" ref="J149:L149" si="53">I149+2</f>
        <v>46107</v>
      </c>
      <c r="K149" s="271">
        <f t="shared" si="53"/>
        <v>46109</v>
      </c>
      <c r="L149" s="271">
        <f t="shared" si="53"/>
        <v>46111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54">D149+7</f>
        <v>46092</v>
      </c>
      <c r="E150" s="237">
        <f t="shared" si="49"/>
        <v>46093</v>
      </c>
      <c r="F150" s="236">
        <f t="shared" si="50"/>
        <v>46097</v>
      </c>
      <c r="G150" s="272"/>
      <c r="H150" s="239">
        <f t="shared" si="51"/>
        <v>46100</v>
      </c>
      <c r="I150" s="271">
        <f t="shared" si="52"/>
        <v>46112</v>
      </c>
      <c r="J150" s="271">
        <f t="shared" ref="J150:L150" si="55">I150+2</f>
        <v>46114</v>
      </c>
      <c r="K150" s="271">
        <f t="shared" si="55"/>
        <v>46116</v>
      </c>
      <c r="L150" s="271">
        <f t="shared" si="55"/>
        <v>46118</v>
      </c>
    </row>
    <row r="151" s="7" customFormat="1" ht="18" hidden="1" customHeight="1" spans="1:15">
      <c r="A151" s="234"/>
      <c r="B151" s="234"/>
      <c r="C151" s="235" t="s">
        <v>429</v>
      </c>
      <c r="D151" s="236">
        <f t="shared" si="54"/>
        <v>46099</v>
      </c>
      <c r="E151" s="237">
        <f t="shared" si="49"/>
        <v>46100</v>
      </c>
      <c r="F151" s="236">
        <f t="shared" si="50"/>
        <v>46104</v>
      </c>
      <c r="G151" s="272"/>
      <c r="H151" s="239">
        <f t="shared" si="51"/>
        <v>46107</v>
      </c>
      <c r="I151" s="271">
        <f t="shared" si="52"/>
        <v>46119</v>
      </c>
      <c r="J151" s="271">
        <f t="shared" ref="J151:L151" si="56">I151+2</f>
        <v>46121</v>
      </c>
      <c r="K151" s="271">
        <f t="shared" si="56"/>
        <v>46123</v>
      </c>
      <c r="L151" s="271">
        <f t="shared" si="56"/>
        <v>46125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54"/>
        <v>46106</v>
      </c>
      <c r="E152" s="237">
        <f t="shared" si="49"/>
        <v>46107</v>
      </c>
      <c r="F152" s="236">
        <f t="shared" si="50"/>
        <v>46111</v>
      </c>
      <c r="G152" s="272"/>
      <c r="H152" s="239">
        <f t="shared" si="51"/>
        <v>46114</v>
      </c>
      <c r="I152" s="271">
        <f t="shared" si="52"/>
        <v>46126</v>
      </c>
      <c r="J152" s="271">
        <f t="shared" ref="J152:L152" si="57">I152+2</f>
        <v>46128</v>
      </c>
      <c r="K152" s="271">
        <f t="shared" si="57"/>
        <v>46130</v>
      </c>
      <c r="L152" s="271">
        <f t="shared" si="57"/>
        <v>46132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54"/>
        <v>46113</v>
      </c>
      <c r="E153" s="237">
        <f t="shared" si="49"/>
        <v>46114</v>
      </c>
      <c r="F153" s="236">
        <f t="shared" si="50"/>
        <v>46118</v>
      </c>
      <c r="G153" s="273"/>
      <c r="H153" s="239">
        <f t="shared" si="51"/>
        <v>46121</v>
      </c>
      <c r="I153" s="271">
        <f t="shared" si="52"/>
        <v>46133</v>
      </c>
      <c r="J153" s="271">
        <f t="shared" ref="J153:L153" si="58">I153+2</f>
        <v>46135</v>
      </c>
      <c r="K153" s="271">
        <f t="shared" si="58"/>
        <v>46137</v>
      </c>
      <c r="L153" s="271">
        <f t="shared" si="58"/>
        <v>46139</v>
      </c>
    </row>
    <row r="154" s="7" customFormat="1" ht="18" customHeight="1"/>
    <row r="155" s="7" customFormat="1" hidden="1" spans="1:15">
      <c r="A155" s="268" t="s">
        <v>635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517</v>
      </c>
      <c r="B156" s="227"/>
      <c r="C156" s="228" t="s">
        <v>518</v>
      </c>
      <c r="D156" s="229" t="s">
        <v>519</v>
      </c>
      <c r="E156" s="274"/>
      <c r="F156" s="230"/>
      <c r="G156" s="165" t="s">
        <v>596</v>
      </c>
      <c r="H156" s="163" t="s">
        <v>626</v>
      </c>
      <c r="I156" s="269" t="s">
        <v>636</v>
      </c>
    </row>
    <row r="157" s="7" customFormat="1" hidden="1" spans="1:15">
      <c r="A157" s="232"/>
      <c r="B157" s="232"/>
      <c r="C157" s="233"/>
      <c r="D157" s="231" t="s">
        <v>521</v>
      </c>
      <c r="E157" s="231" t="s">
        <v>637</v>
      </c>
      <c r="F157" s="231" t="s">
        <v>587</v>
      </c>
      <c r="G157" s="165"/>
      <c r="H157" s="163" t="s">
        <v>538</v>
      </c>
      <c r="I157" s="163" t="s">
        <v>547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46085</v>
      </c>
      <c r="E158" s="237">
        <f t="shared" ref="E158:E162" si="59">D158+1</f>
        <v>46086</v>
      </c>
      <c r="F158" s="236">
        <f t="shared" ref="F158:F162" si="60">E158+2</f>
        <v>46088</v>
      </c>
      <c r="G158" s="270" t="s">
        <v>638</v>
      </c>
      <c r="H158" s="239">
        <f t="shared" ref="H158:H162" si="61">F158+2</f>
        <v>46090</v>
      </c>
      <c r="I158" s="271">
        <f t="shared" ref="I158:I162" si="62">E158+23</f>
        <v>46109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63">D158+7</f>
        <v>46092</v>
      </c>
      <c r="E159" s="237">
        <f t="shared" si="59"/>
        <v>46093</v>
      </c>
      <c r="F159" s="236">
        <f t="shared" si="60"/>
        <v>46095</v>
      </c>
      <c r="G159" s="272"/>
      <c r="H159" s="239">
        <f t="shared" si="61"/>
        <v>46097</v>
      </c>
      <c r="I159" s="271">
        <f t="shared" si="62"/>
        <v>46116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63"/>
        <v>46099</v>
      </c>
      <c r="E160" s="237">
        <f t="shared" si="59"/>
        <v>46100</v>
      </c>
      <c r="F160" s="236">
        <f t="shared" si="60"/>
        <v>46102</v>
      </c>
      <c r="G160" s="272"/>
      <c r="H160" s="239">
        <f t="shared" si="61"/>
        <v>46104</v>
      </c>
      <c r="I160" s="271">
        <f t="shared" si="62"/>
        <v>46123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63"/>
        <v>46106</v>
      </c>
      <c r="E161" s="237">
        <f t="shared" si="59"/>
        <v>46107</v>
      </c>
      <c r="F161" s="236">
        <f t="shared" si="60"/>
        <v>46109</v>
      </c>
      <c r="G161" s="272"/>
      <c r="H161" s="239">
        <f t="shared" si="61"/>
        <v>46111</v>
      </c>
      <c r="I161" s="271">
        <f t="shared" si="62"/>
        <v>46130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63"/>
        <v>46113</v>
      </c>
      <c r="E162" s="237">
        <f t="shared" si="59"/>
        <v>46114</v>
      </c>
      <c r="F162" s="236">
        <f t="shared" si="60"/>
        <v>46116</v>
      </c>
      <c r="G162" s="273"/>
      <c r="H162" s="239">
        <f t="shared" si="61"/>
        <v>46118</v>
      </c>
      <c r="I162" s="271">
        <f t="shared" si="62"/>
        <v>46137</v>
      </c>
    </row>
    <row r="163" s="7" customFormat="1" ht="18" customHeight="1"/>
    <row r="164" s="100" customFormat="1" hidden="1" spans="1:14">
      <c r="A164" s="275" t="s">
        <v>639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517</v>
      </c>
      <c r="B165" s="227"/>
      <c r="C165" s="228" t="s">
        <v>518</v>
      </c>
      <c r="D165" s="229" t="s">
        <v>519</v>
      </c>
      <c r="E165" s="274"/>
      <c r="F165" s="230"/>
      <c r="G165" s="165" t="s">
        <v>596</v>
      </c>
      <c r="H165" s="163" t="s">
        <v>626</v>
      </c>
      <c r="I165" s="163" t="s">
        <v>536</v>
      </c>
      <c r="J165" s="163" t="s">
        <v>640</v>
      </c>
      <c r="K165" s="163" t="s">
        <v>641</v>
      </c>
      <c r="L165" s="163" t="s">
        <v>642</v>
      </c>
      <c r="M165" s="7"/>
    </row>
    <row r="166" s="100" customFormat="1" hidden="1" spans="1:14">
      <c r="A166" s="232"/>
      <c r="B166" s="232"/>
      <c r="C166" s="233"/>
      <c r="D166" s="231" t="s">
        <v>521</v>
      </c>
      <c r="E166" s="229" t="s">
        <v>637</v>
      </c>
      <c r="F166" s="230"/>
      <c r="G166" s="165"/>
      <c r="H166" s="163" t="s">
        <v>600</v>
      </c>
      <c r="I166" s="163" t="s">
        <v>587</v>
      </c>
      <c r="J166" s="163" t="s">
        <v>547</v>
      </c>
      <c r="K166" s="163" t="s">
        <v>523</v>
      </c>
      <c r="L166" s="163" t="s">
        <v>531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46085</v>
      </c>
      <c r="E167" s="278">
        <f t="shared" ref="E167:E171" si="64">D167+1</f>
        <v>46086</v>
      </c>
      <c r="F167" s="279"/>
      <c r="G167" s="270" t="s">
        <v>643</v>
      </c>
      <c r="H167" s="239">
        <f t="shared" ref="H167:H171" si="65">E167+5</f>
        <v>46091</v>
      </c>
      <c r="I167" s="239">
        <f t="shared" ref="I167:I171" si="66">H167+6</f>
        <v>46097</v>
      </c>
      <c r="J167" s="271">
        <f t="shared" ref="J167:J171" si="67">H167+8</f>
        <v>46099</v>
      </c>
      <c r="K167" s="271">
        <f t="shared" ref="K167:K171" si="68">J167+2</f>
        <v>46101</v>
      </c>
      <c r="L167" s="271">
        <f t="shared" ref="L167:L171" si="69">K167+2</f>
        <v>46103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70">D167+7</f>
        <v>46092</v>
      </c>
      <c r="E168" s="278">
        <f t="shared" si="64"/>
        <v>46093</v>
      </c>
      <c r="F168" s="279"/>
      <c r="G168" s="272"/>
      <c r="H168" s="239">
        <f t="shared" si="65"/>
        <v>46098</v>
      </c>
      <c r="I168" s="239">
        <f t="shared" si="66"/>
        <v>46104</v>
      </c>
      <c r="J168" s="271">
        <f t="shared" si="67"/>
        <v>46106</v>
      </c>
      <c r="K168" s="271">
        <f t="shared" si="68"/>
        <v>46108</v>
      </c>
      <c r="L168" s="271">
        <f t="shared" si="69"/>
        <v>46110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70"/>
        <v>46099</v>
      </c>
      <c r="E169" s="278">
        <f t="shared" si="64"/>
        <v>46100</v>
      </c>
      <c r="F169" s="279"/>
      <c r="G169" s="272"/>
      <c r="H169" s="239">
        <f t="shared" si="65"/>
        <v>46105</v>
      </c>
      <c r="I169" s="239">
        <f t="shared" si="66"/>
        <v>46111</v>
      </c>
      <c r="J169" s="271">
        <f t="shared" si="67"/>
        <v>46113</v>
      </c>
      <c r="K169" s="271">
        <f t="shared" si="68"/>
        <v>46115</v>
      </c>
      <c r="L169" s="271">
        <f t="shared" si="69"/>
        <v>46117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70"/>
        <v>46106</v>
      </c>
      <c r="E170" s="278">
        <f t="shared" si="64"/>
        <v>46107</v>
      </c>
      <c r="F170" s="279"/>
      <c r="G170" s="272"/>
      <c r="H170" s="239">
        <f t="shared" si="65"/>
        <v>46112</v>
      </c>
      <c r="I170" s="239">
        <f t="shared" si="66"/>
        <v>46118</v>
      </c>
      <c r="J170" s="271">
        <f t="shared" si="67"/>
        <v>46120</v>
      </c>
      <c r="K170" s="271">
        <f t="shared" si="68"/>
        <v>46122</v>
      </c>
      <c r="L170" s="271">
        <f t="shared" si="69"/>
        <v>46124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70"/>
        <v>46113</v>
      </c>
      <c r="E171" s="278">
        <f t="shared" si="64"/>
        <v>46114</v>
      </c>
      <c r="F171" s="279"/>
      <c r="G171" s="273"/>
      <c r="H171" s="239">
        <f t="shared" si="65"/>
        <v>46119</v>
      </c>
      <c r="I171" s="239">
        <f t="shared" si="66"/>
        <v>46125</v>
      </c>
      <c r="J171" s="271">
        <f t="shared" si="67"/>
        <v>46127</v>
      </c>
      <c r="K171" s="271">
        <f t="shared" si="68"/>
        <v>46129</v>
      </c>
      <c r="L171" s="271">
        <f t="shared" si="69"/>
        <v>46131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71">H172+7</f>
        <v>7</v>
      </c>
      <c r="J172" s="282"/>
      <c r="K172" s="282"/>
    </row>
    <row r="173" s="100" customFormat="1" hidden="1" spans="1:14">
      <c r="A173" s="275" t="s">
        <v>644</v>
      </c>
      <c r="B173" s="276"/>
      <c r="C173" s="277"/>
      <c r="D173" s="7"/>
      <c r="E173" s="7"/>
      <c r="F173" s="7"/>
      <c r="G173" s="7"/>
      <c r="H173" s="7"/>
      <c r="I173" s="239">
        <f t="shared" si="71"/>
        <v>7</v>
      </c>
      <c r="J173" s="7"/>
      <c r="K173" s="7"/>
      <c r="M173" s="7"/>
      <c r="N173" s="7"/>
    </row>
    <row r="174" s="100" customFormat="1" hidden="1" spans="1:14">
      <c r="A174" s="227" t="s">
        <v>517</v>
      </c>
      <c r="B174" s="227"/>
      <c r="C174" s="228" t="s">
        <v>518</v>
      </c>
      <c r="D174" s="229" t="s">
        <v>519</v>
      </c>
      <c r="E174" s="274"/>
      <c r="F174" s="230"/>
      <c r="G174" s="165" t="s">
        <v>596</v>
      </c>
      <c r="H174" s="163" t="s">
        <v>626</v>
      </c>
      <c r="I174" s="239" t="e">
        <f t="shared" si="71"/>
        <v>#VALUE!</v>
      </c>
      <c r="J174" s="163" t="s">
        <v>628</v>
      </c>
      <c r="K174" s="163" t="s">
        <v>629</v>
      </c>
      <c r="L174" s="163" t="s">
        <v>630</v>
      </c>
      <c r="M174" s="7"/>
      <c r="N174" s="7"/>
    </row>
    <row r="175" s="100" customFormat="1" hidden="1" spans="1:14">
      <c r="A175" s="232"/>
      <c r="B175" s="232"/>
      <c r="C175" s="233"/>
      <c r="D175" s="231" t="s">
        <v>521</v>
      </c>
      <c r="E175" s="229" t="s">
        <v>522</v>
      </c>
      <c r="F175" s="230"/>
      <c r="G175" s="165"/>
      <c r="H175" s="163" t="s">
        <v>522</v>
      </c>
      <c r="I175" s="239" t="e">
        <f t="shared" si="71"/>
        <v>#VALUE!</v>
      </c>
      <c r="J175" s="163" t="s">
        <v>530</v>
      </c>
      <c r="K175" s="163" t="s">
        <v>547</v>
      </c>
      <c r="L175" s="163" t="s">
        <v>580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46085</v>
      </c>
      <c r="E176" s="278">
        <f t="shared" ref="E176:E180" si="72">D176+2</f>
        <v>46087</v>
      </c>
      <c r="F176" s="279"/>
      <c r="G176" s="270" t="s">
        <v>645</v>
      </c>
      <c r="H176" s="239">
        <f t="shared" ref="H176:H180" si="73">E176+7</f>
        <v>46094</v>
      </c>
      <c r="I176" s="239">
        <f t="shared" si="71"/>
        <v>46101</v>
      </c>
      <c r="J176" s="271">
        <f t="shared" ref="J176:L176" si="74">I176+2</f>
        <v>46103</v>
      </c>
      <c r="K176" s="271">
        <f t="shared" si="74"/>
        <v>46105</v>
      </c>
      <c r="L176" s="271">
        <f t="shared" si="74"/>
        <v>46107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5">D176+7</f>
        <v>46092</v>
      </c>
      <c r="E177" s="278">
        <f t="shared" si="72"/>
        <v>46094</v>
      </c>
      <c r="F177" s="279"/>
      <c r="G177" s="272"/>
      <c r="H177" s="239">
        <f t="shared" si="73"/>
        <v>46101</v>
      </c>
      <c r="I177" s="239">
        <f t="shared" si="71"/>
        <v>46108</v>
      </c>
      <c r="J177" s="271">
        <f t="shared" ref="J177:L177" si="76">I177+2</f>
        <v>46110</v>
      </c>
      <c r="K177" s="271">
        <f t="shared" si="76"/>
        <v>46112</v>
      </c>
      <c r="L177" s="271">
        <f t="shared" si="76"/>
        <v>46114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5"/>
        <v>46099</v>
      </c>
      <c r="E178" s="278">
        <f t="shared" si="72"/>
        <v>46101</v>
      </c>
      <c r="F178" s="279"/>
      <c r="G178" s="272"/>
      <c r="H178" s="239">
        <f t="shared" si="73"/>
        <v>46108</v>
      </c>
      <c r="I178" s="239">
        <f t="shared" si="71"/>
        <v>46115</v>
      </c>
      <c r="J178" s="271">
        <f t="shared" ref="J178:L178" si="77">I178+2</f>
        <v>46117</v>
      </c>
      <c r="K178" s="271">
        <f t="shared" si="77"/>
        <v>46119</v>
      </c>
      <c r="L178" s="271">
        <f t="shared" si="77"/>
        <v>46121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5"/>
        <v>46106</v>
      </c>
      <c r="E179" s="278">
        <f t="shared" si="72"/>
        <v>46108</v>
      </c>
      <c r="F179" s="279"/>
      <c r="G179" s="272"/>
      <c r="H179" s="239">
        <f t="shared" si="73"/>
        <v>46115</v>
      </c>
      <c r="I179" s="239">
        <f t="shared" si="71"/>
        <v>46122</v>
      </c>
      <c r="J179" s="271">
        <f t="shared" ref="J179:L179" si="78">I179+2</f>
        <v>46124</v>
      </c>
      <c r="K179" s="271">
        <f t="shared" si="78"/>
        <v>46126</v>
      </c>
      <c r="L179" s="271">
        <f t="shared" si="78"/>
        <v>46128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5"/>
        <v>46113</v>
      </c>
      <c r="E180" s="278">
        <f t="shared" si="72"/>
        <v>46115</v>
      </c>
      <c r="F180" s="279"/>
      <c r="G180" s="273"/>
      <c r="H180" s="239">
        <f t="shared" si="73"/>
        <v>46122</v>
      </c>
      <c r="I180" s="239">
        <f t="shared" si="71"/>
        <v>46129</v>
      </c>
      <c r="J180" s="271">
        <f t="shared" ref="J180:L180" si="79">I180+2</f>
        <v>46131</v>
      </c>
      <c r="K180" s="271">
        <f t="shared" si="79"/>
        <v>46133</v>
      </c>
      <c r="L180" s="271">
        <f t="shared" si="79"/>
        <v>46135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646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517</v>
      </c>
      <c r="B183" s="227"/>
      <c r="C183" s="228" t="s">
        <v>518</v>
      </c>
      <c r="D183" s="229" t="s">
        <v>519</v>
      </c>
      <c r="E183" s="274"/>
      <c r="F183" s="230"/>
      <c r="G183" s="165" t="s">
        <v>596</v>
      </c>
      <c r="H183" s="163" t="s">
        <v>544</v>
      </c>
      <c r="I183" s="163" t="s">
        <v>647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521</v>
      </c>
      <c r="E184" s="229" t="s">
        <v>637</v>
      </c>
      <c r="F184" s="230"/>
      <c r="G184" s="165"/>
      <c r="H184" s="163" t="s">
        <v>637</v>
      </c>
      <c r="I184" s="163" t="s">
        <v>530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80">D185+1</f>
        <v>1</v>
      </c>
      <c r="F185" s="279"/>
      <c r="G185" s="270" t="s">
        <v>648</v>
      </c>
      <c r="H185" s="239">
        <f t="shared" ref="H185:H189" si="81">E185+18</f>
        <v>19</v>
      </c>
      <c r="I185" s="271">
        <f t="shared" ref="I185:I189" si="82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83">D185+7</f>
        <v>7</v>
      </c>
      <c r="E186" s="278">
        <f t="shared" si="80"/>
        <v>8</v>
      </c>
      <c r="F186" s="279"/>
      <c r="G186" s="272"/>
      <c r="H186" s="239">
        <f t="shared" si="81"/>
        <v>26</v>
      </c>
      <c r="I186" s="271">
        <f t="shared" si="82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428</v>
      </c>
      <c r="D187" s="236">
        <f t="shared" si="83"/>
        <v>14</v>
      </c>
      <c r="E187" s="278">
        <f t="shared" si="80"/>
        <v>15</v>
      </c>
      <c r="F187" s="279"/>
      <c r="G187" s="272"/>
      <c r="H187" s="239">
        <f t="shared" si="81"/>
        <v>33</v>
      </c>
      <c r="I187" s="271">
        <f t="shared" si="82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83"/>
        <v>21</v>
      </c>
      <c r="E188" s="278">
        <f t="shared" si="80"/>
        <v>22</v>
      </c>
      <c r="F188" s="279"/>
      <c r="G188" s="272"/>
      <c r="H188" s="239">
        <f t="shared" si="81"/>
        <v>40</v>
      </c>
      <c r="I188" s="271">
        <f t="shared" si="82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83"/>
        <v>28</v>
      </c>
      <c r="E189" s="278">
        <f t="shared" si="80"/>
        <v>29</v>
      </c>
      <c r="F189" s="279"/>
      <c r="G189" s="273"/>
      <c r="H189" s="239">
        <f t="shared" si="81"/>
        <v>47</v>
      </c>
      <c r="I189" s="271">
        <f t="shared" si="82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649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517</v>
      </c>
      <c r="B192" s="227"/>
      <c r="C192" s="228" t="s">
        <v>518</v>
      </c>
      <c r="D192" s="229" t="s">
        <v>519</v>
      </c>
      <c r="E192" s="274"/>
      <c r="F192" s="230"/>
      <c r="G192" s="165" t="s">
        <v>596</v>
      </c>
      <c r="H192" s="163" t="s">
        <v>650</v>
      </c>
      <c r="I192" s="163" t="s">
        <v>651</v>
      </c>
      <c r="J192" s="163" t="s">
        <v>652</v>
      </c>
      <c r="K192" s="7"/>
    </row>
    <row r="193" s="100" customFormat="1" hidden="1" spans="1:15">
      <c r="A193" s="232"/>
      <c r="B193" s="232"/>
      <c r="C193" s="233"/>
      <c r="D193" s="231" t="s">
        <v>521</v>
      </c>
      <c r="E193" s="229" t="s">
        <v>538</v>
      </c>
      <c r="F193" s="230"/>
      <c r="G193" s="165"/>
      <c r="H193" s="163" t="s">
        <v>637</v>
      </c>
      <c r="I193" s="163" t="s">
        <v>530</v>
      </c>
      <c r="J193" s="163" t="s">
        <v>539</v>
      </c>
      <c r="K193" s="7"/>
    </row>
    <row r="194" s="100" customFormat="1" ht="18" hidden="1" customHeight="1" spans="1:15">
      <c r="A194" s="234" t="s">
        <v>653</v>
      </c>
      <c r="B194" s="234" t="s">
        <v>654</v>
      </c>
      <c r="C194" s="235">
        <v>2040</v>
      </c>
      <c r="D194" s="236">
        <f>D9+1</f>
        <v>1</v>
      </c>
      <c r="E194" s="278">
        <f t="shared" ref="E194:E198" si="84">D194+1</f>
        <v>2</v>
      </c>
      <c r="F194" s="279"/>
      <c r="G194" s="270" t="s">
        <v>655</v>
      </c>
      <c r="H194" s="239">
        <f t="shared" ref="H194:H198" si="85">E194+10</f>
        <v>12</v>
      </c>
      <c r="I194" s="271">
        <f t="shared" ref="I194:I198" si="86">H194+13</f>
        <v>25</v>
      </c>
      <c r="J194" s="271">
        <f t="shared" ref="J194:J198" si="87">I194+1</f>
        <v>26</v>
      </c>
      <c r="K194" s="7"/>
    </row>
    <row r="195" s="100" customFormat="1" ht="18" hidden="1" customHeight="1" spans="1:15">
      <c r="A195" s="234" t="s">
        <v>653</v>
      </c>
      <c r="B195" s="234" t="s">
        <v>654</v>
      </c>
      <c r="C195" s="235">
        <v>2041</v>
      </c>
      <c r="D195" s="236">
        <f t="shared" ref="D195:D198" si="88">D194+7</f>
        <v>8</v>
      </c>
      <c r="E195" s="278">
        <f t="shared" si="84"/>
        <v>9</v>
      </c>
      <c r="F195" s="279"/>
      <c r="G195" s="272"/>
      <c r="H195" s="239">
        <f t="shared" si="85"/>
        <v>19</v>
      </c>
      <c r="I195" s="271">
        <f t="shared" si="86"/>
        <v>32</v>
      </c>
      <c r="J195" s="271">
        <f t="shared" si="87"/>
        <v>33</v>
      </c>
      <c r="K195" s="7"/>
    </row>
    <row r="196" s="100" customFormat="1" ht="18" hidden="1" customHeight="1" spans="1:15">
      <c r="A196" s="234" t="s">
        <v>653</v>
      </c>
      <c r="B196" s="234" t="s">
        <v>654</v>
      </c>
      <c r="C196" s="235">
        <v>2042</v>
      </c>
      <c r="D196" s="236">
        <f t="shared" si="88"/>
        <v>15</v>
      </c>
      <c r="E196" s="278">
        <f t="shared" si="84"/>
        <v>16</v>
      </c>
      <c r="F196" s="279"/>
      <c r="G196" s="272"/>
      <c r="H196" s="239">
        <f t="shared" si="85"/>
        <v>26</v>
      </c>
      <c r="I196" s="271">
        <f t="shared" si="86"/>
        <v>39</v>
      </c>
      <c r="J196" s="271">
        <f t="shared" si="87"/>
        <v>40</v>
      </c>
      <c r="K196" s="7"/>
    </row>
    <row r="197" s="100" customFormat="1" ht="18" hidden="1" customHeight="1" spans="1:15">
      <c r="A197" s="234" t="s">
        <v>653</v>
      </c>
      <c r="B197" s="234" t="s">
        <v>654</v>
      </c>
      <c r="C197" s="235">
        <v>2043</v>
      </c>
      <c r="D197" s="236">
        <f t="shared" si="88"/>
        <v>22</v>
      </c>
      <c r="E197" s="278">
        <f t="shared" si="84"/>
        <v>23</v>
      </c>
      <c r="F197" s="279"/>
      <c r="G197" s="272"/>
      <c r="H197" s="239">
        <f t="shared" si="85"/>
        <v>33</v>
      </c>
      <c r="I197" s="271">
        <f t="shared" si="86"/>
        <v>46</v>
      </c>
      <c r="J197" s="271">
        <f t="shared" si="87"/>
        <v>47</v>
      </c>
      <c r="K197" s="7"/>
    </row>
    <row r="198" s="7" customFormat="1" ht="18" hidden="1" customHeight="1" spans="1:15">
      <c r="A198" s="234" t="s">
        <v>653</v>
      </c>
      <c r="B198" s="234" t="s">
        <v>654</v>
      </c>
      <c r="C198" s="235">
        <v>2044</v>
      </c>
      <c r="D198" s="236">
        <f t="shared" si="88"/>
        <v>29</v>
      </c>
      <c r="E198" s="278">
        <f t="shared" si="84"/>
        <v>30</v>
      </c>
      <c r="F198" s="279"/>
      <c r="G198" s="273"/>
      <c r="H198" s="239">
        <f t="shared" si="85"/>
        <v>40</v>
      </c>
      <c r="I198" s="271">
        <f t="shared" si="86"/>
        <v>53</v>
      </c>
      <c r="J198" s="271">
        <f t="shared" si="87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656</v>
      </c>
      <c r="B200" s="98"/>
      <c r="C200" s="98" t="s">
        <v>657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658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457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Vessels Particulars1 </vt:lpstr>
      <vt:lpstr>2026.06(日韩) </vt:lpstr>
      <vt:lpstr>2026.06(东南亚)</vt:lpstr>
      <vt:lpstr>2026.05(东南亚)</vt:lpstr>
      <vt:lpstr>2026.05(日韩) </vt:lpstr>
      <vt:lpstr>2026.04(日韩) </vt:lpstr>
      <vt:lpstr>2026.04(东南亚)</vt:lpstr>
      <vt:lpstr>2026.03(日韩)</vt:lpstr>
      <vt:lpstr>2026.03(东南亚)</vt:lpstr>
      <vt:lpstr>2026.02(东南亚) </vt:lpstr>
      <vt:lpstr>2026.02(日韩) </vt:lpstr>
      <vt:lpstr>2026.01(东南亚)</vt:lpstr>
      <vt:lpstr>2026.01(日韩)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Sailing Schedule</dc:title>
  <dc:subject>Sailing Schedule</dc:subject>
  <dc:creator>SITC TJ</dc:creator>
  <cp:lastModifiedBy>徐艳</cp:lastModifiedBy>
  <dcterms:created xsi:type="dcterms:W3CDTF">2003-05-26T03:15:00Z</dcterms:created>
  <cp:lastPrinted>2021-12-01T06:02:00Z</cp:lastPrinted>
  <dcterms:modified xsi:type="dcterms:W3CDTF">2026-06-05T01:20:15Z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30C55EFAACA8425A93C21AEF9B705891_13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